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30" windowWidth="17280" windowHeight="9525" activeTab="0"/>
  </bookViews>
  <sheets>
    <sheet name="kvalif i starosna struktura" sheetId="1" r:id="rId1"/>
    <sheet name="procenti" sheetId="2" r:id="rId2"/>
  </sheets>
  <definedNames/>
  <calcPr fullCalcOnLoad="1"/>
</workbook>
</file>

<file path=xl/sharedStrings.xml><?xml version="1.0" encoding="utf-8"?>
<sst xmlns="http://schemas.openxmlformats.org/spreadsheetml/2006/main" count="119" uniqueCount="64">
  <si>
    <t>РЕПУБЛИКА СРПСКА</t>
  </si>
  <si>
    <t>ЈУ ЗАВОД ЗА ЗАПОШЉАВАЊЕ РС</t>
  </si>
  <si>
    <t>ФИЛИЈАЛА БАЊА ЛУКА</t>
  </si>
  <si>
    <t>У БИРОУ БАЊА ЛУКА</t>
  </si>
  <si>
    <t xml:space="preserve">            ОПИС                </t>
  </si>
  <si>
    <t>УКУПНО</t>
  </si>
  <si>
    <t>Жене</t>
  </si>
  <si>
    <t xml:space="preserve">Стање на евиденцији          </t>
  </si>
  <si>
    <t>Квалификациона структура</t>
  </si>
  <si>
    <t>или</t>
  </si>
  <si>
    <t>Кв. структура</t>
  </si>
  <si>
    <t>0   Без школе</t>
  </si>
  <si>
    <t xml:space="preserve">1   Неквалификовани радници     </t>
  </si>
  <si>
    <t>НК</t>
  </si>
  <si>
    <t xml:space="preserve">2   ПК-НСС радници              </t>
  </si>
  <si>
    <t>ПК</t>
  </si>
  <si>
    <t xml:space="preserve">3   Квалификовани радници       </t>
  </si>
  <si>
    <t>КВ</t>
  </si>
  <si>
    <t xml:space="preserve">4   Техничари ССС               </t>
  </si>
  <si>
    <t>ССС</t>
  </si>
  <si>
    <t xml:space="preserve">5   ВКВ специјалисти            </t>
  </si>
  <si>
    <t>ВКВ</t>
  </si>
  <si>
    <t xml:space="preserve">6-1 Виша стручна спрема         </t>
  </si>
  <si>
    <t>ВШС</t>
  </si>
  <si>
    <t xml:space="preserve">7-1 ВСС 180 ECTS                </t>
  </si>
  <si>
    <t>ВСС</t>
  </si>
  <si>
    <t xml:space="preserve">7-2 ВСС 240 ECTS,4г,5г,6г       </t>
  </si>
  <si>
    <t xml:space="preserve">7-3 Мастер 300 ECTS             </t>
  </si>
  <si>
    <t xml:space="preserve">7-4 Магистар стари програм      </t>
  </si>
  <si>
    <t xml:space="preserve">8   Доктори наука               </t>
  </si>
  <si>
    <t xml:space="preserve">  У К У П Н О     </t>
  </si>
  <si>
    <t>Старосна структура</t>
  </si>
  <si>
    <t xml:space="preserve"> Од 15 - 18 година              </t>
  </si>
  <si>
    <t xml:space="preserve"> Од 18 - 20 година              </t>
  </si>
  <si>
    <t xml:space="preserve"> Од 20 - 24 година              </t>
  </si>
  <si>
    <t xml:space="preserve"> Од 24 - 27 година              </t>
  </si>
  <si>
    <t xml:space="preserve"> Од 27 - 30 година              </t>
  </si>
  <si>
    <t xml:space="preserve"> Од 30 - 35 година              </t>
  </si>
  <si>
    <t xml:space="preserve"> Од 35 - 40 година              </t>
  </si>
  <si>
    <t xml:space="preserve"> Од 40 - 45 година              </t>
  </si>
  <si>
    <t xml:space="preserve"> Од 45 - 50 година              </t>
  </si>
  <si>
    <t xml:space="preserve"> Од 50 - 55 година              </t>
  </si>
  <si>
    <t xml:space="preserve"> Од 55 - 60 година              </t>
  </si>
  <si>
    <t xml:space="preserve"> Од 60 - 65 година              </t>
  </si>
  <si>
    <t xml:space="preserve"> 65 година              </t>
  </si>
  <si>
    <t xml:space="preserve">      СТАЊЕ НА ЕВИДЕНЦИЈИ</t>
  </si>
  <si>
    <t>НА ДАН  31.12.2016. године</t>
  </si>
  <si>
    <t xml:space="preserve"> Од 60</t>
  </si>
  <si>
    <t xml:space="preserve">65 година              </t>
  </si>
  <si>
    <t xml:space="preserve"> Од 50 - 60 година              </t>
  </si>
  <si>
    <t xml:space="preserve"> Од 40 - 50 година              </t>
  </si>
  <si>
    <t xml:space="preserve"> Од 30 - 40 година              </t>
  </si>
  <si>
    <t xml:space="preserve">до 30 година </t>
  </si>
  <si>
    <t>ПРОЦЕНАТ ОД УКУПНО</t>
  </si>
  <si>
    <t>ДР</t>
  </si>
  <si>
    <t xml:space="preserve">7-3 Мастер 300 ЕЦТС             </t>
  </si>
  <si>
    <t>МР</t>
  </si>
  <si>
    <t xml:space="preserve">7-2 ВСС 240 ЕЦТС,4г,5г,6г       </t>
  </si>
  <si>
    <t xml:space="preserve">7-1 ВСС 180 ЕЦТС                </t>
  </si>
  <si>
    <t xml:space="preserve">0   Без школе                   </t>
  </si>
  <si>
    <t>проценат жена у укупно</t>
  </si>
  <si>
    <t xml:space="preserve">Стање на евиденцији            </t>
  </si>
  <si>
    <t>Квалификациона и старосна структура</t>
  </si>
  <si>
    <t>НА ДАН  31.12.2016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</si>
</sst>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_ ;_ * \-#,##0_ ;_ * &quot;-&quot;_ ;_ @_ "/>
    <numFmt numFmtId="169" formatCode="_ * #,##0.00_ ;_ * \-#,##0.00_ ;_ * &quot;-&quot;??_ ;_ @_ "/>
  </numFmts>
  <fonts count="25">
    <font>
      <sz val="10"/>
      <name val="Arial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5" fillId="21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6" fillId="0" borderId="6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2" fillId="0" borderId="0">
      <alignment vertical="center"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56" applyAlignment="1">
      <alignment vertical="center"/>
      <protection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20" fillId="0" borderId="0" xfId="57" applyFont="1" applyAlignment="1">
      <alignment horizontal="left" vertical="center"/>
      <protection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" fontId="22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11" xfId="0" applyNumberForma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1" fontId="22" fillId="0" borderId="0" xfId="0" applyNumberFormat="1" applyFont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0" fillId="0" borderId="0" xfId="55">
      <alignment vertical="center"/>
      <protection/>
    </xf>
    <xf numFmtId="1" fontId="0" fillId="0" borderId="0" xfId="55" applyNumberFormat="1">
      <alignment vertical="center"/>
      <protection/>
    </xf>
    <xf numFmtId="1" fontId="24" fillId="0" borderId="10" xfId="55" applyNumberFormat="1" applyFont="1" applyBorder="1">
      <alignment vertical="center"/>
      <protection/>
    </xf>
    <xf numFmtId="1" fontId="21" fillId="0" borderId="10" xfId="55" applyNumberFormat="1" applyFont="1" applyBorder="1">
      <alignment vertical="center"/>
      <protection/>
    </xf>
    <xf numFmtId="0" fontId="0" fillId="0" borderId="0" xfId="55" applyAlignment="1">
      <alignment horizontal="center" vertical="center"/>
      <protection/>
    </xf>
    <xf numFmtId="2" fontId="0" fillId="0" borderId="10" xfId="55" applyNumberFormat="1" applyBorder="1">
      <alignment vertical="center"/>
      <protection/>
    </xf>
    <xf numFmtId="1" fontId="22" fillId="0" borderId="10" xfId="55" applyNumberFormat="1" applyFont="1" applyBorder="1">
      <alignment vertical="center"/>
      <protection/>
    </xf>
    <xf numFmtId="0" fontId="22" fillId="0" borderId="10" xfId="55" applyFont="1" applyBorder="1">
      <alignment vertical="center"/>
      <protection/>
    </xf>
    <xf numFmtId="0" fontId="0" fillId="0" borderId="10" xfId="55" applyBorder="1">
      <alignment vertical="center"/>
      <protection/>
    </xf>
    <xf numFmtId="1" fontId="0" fillId="0" borderId="10" xfId="55" applyNumberFormat="1" applyBorder="1">
      <alignment vertical="center"/>
      <protection/>
    </xf>
    <xf numFmtId="0" fontId="0" fillId="0" borderId="10" xfId="55" applyFont="1" applyBorder="1">
      <alignment vertical="center"/>
      <protection/>
    </xf>
    <xf numFmtId="2" fontId="0" fillId="0" borderId="10" xfId="55" applyNumberFormat="1" applyFill="1" applyBorder="1">
      <alignment vertic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55" applyFill="1" applyBorder="1">
      <alignment vertical="center"/>
      <protection/>
    </xf>
    <xf numFmtId="0" fontId="0" fillId="0" borderId="10" xfId="55" applyBorder="1" applyAlignment="1">
      <alignment horizontal="left" vertical="center"/>
      <protection/>
    </xf>
    <xf numFmtId="1" fontId="22" fillId="0" borderId="10" xfId="55" applyNumberFormat="1" applyFont="1" applyBorder="1" applyAlignment="1">
      <alignment horizontal="center" vertical="center"/>
      <protection/>
    </xf>
    <xf numFmtId="1" fontId="22" fillId="0" borderId="10" xfId="55" applyNumberFormat="1" applyFont="1" applyBorder="1" applyAlignment="1">
      <alignment vertical="center"/>
      <protection/>
    </xf>
    <xf numFmtId="0" fontId="22" fillId="0" borderId="10" xfId="55" applyNumberFormat="1" applyFont="1" applyFill="1" applyBorder="1" applyAlignment="1">
      <alignment vertical="center" wrapText="1"/>
      <protection/>
    </xf>
    <xf numFmtId="1" fontId="22" fillId="0" borderId="10" xfId="55" applyNumberFormat="1" applyFont="1" applyBorder="1">
      <alignment vertical="center"/>
      <protection/>
    </xf>
    <xf numFmtId="0" fontId="0" fillId="0" borderId="0" xfId="55" applyBorder="1">
      <alignment vertical="center"/>
      <protection/>
    </xf>
    <xf numFmtId="2" fontId="0" fillId="0" borderId="12" xfId="55" applyNumberFormat="1" applyFill="1" applyBorder="1">
      <alignment vertical="center"/>
      <protection/>
    </xf>
    <xf numFmtId="1" fontId="0" fillId="0" borderId="13" xfId="55" applyNumberFormat="1" applyBorder="1">
      <alignment vertical="center"/>
      <protection/>
    </xf>
    <xf numFmtId="0" fontId="22" fillId="0" borderId="13" xfId="55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/>
      <protection/>
    </xf>
    <xf numFmtId="2" fontId="0" fillId="0" borderId="10" xfId="55" applyNumberFormat="1" applyFill="1" applyBorder="1" applyAlignment="1">
      <alignment vertical="center"/>
      <protection/>
    </xf>
    <xf numFmtId="0" fontId="0" fillId="0" borderId="0" xfId="55" applyAlignment="1">
      <alignment horizontal="left" vertical="center"/>
      <protection/>
    </xf>
    <xf numFmtId="0" fontId="22" fillId="0" borderId="0" xfId="55" applyFont="1">
      <alignment vertical="center"/>
      <protection/>
    </xf>
    <xf numFmtId="1" fontId="22" fillId="0" borderId="0" xfId="55" applyNumberFormat="1" applyFont="1" applyAlignment="1">
      <alignment horizontal="center" vertical="center"/>
      <protection/>
    </xf>
    <xf numFmtId="1" fontId="0" fillId="0" borderId="0" xfId="55" applyNumberFormat="1">
      <alignment vertical="center"/>
      <protection/>
    </xf>
    <xf numFmtId="0" fontId="22" fillId="0" borderId="0" xfId="55" applyFont="1" applyAlignment="1">
      <alignment horizontal="center" vertical="center"/>
      <protection/>
    </xf>
    <xf numFmtId="0" fontId="22" fillId="0" borderId="0" xfId="55" applyFont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_3" xfId="56"/>
    <cellStyle name="Normal_Sheet3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2.28125" style="0" customWidth="1"/>
    <col min="2" max="2" width="11.28125" style="3" customWidth="1"/>
    <col min="3" max="3" width="9.140625" style="3" customWidth="1"/>
    <col min="4" max="4" width="3.7109375" style="3" customWidth="1"/>
    <col min="6" max="6" width="9.57421875" style="0" customWidth="1"/>
    <col min="7" max="7" width="9.7109375" style="0" customWidth="1"/>
  </cols>
  <sheetData>
    <row r="2" s="1" customFormat="1" ht="15.75">
      <c r="B2" s="4" t="s">
        <v>0</v>
      </c>
    </row>
    <row r="3" s="1" customFormat="1" ht="15.75">
      <c r="B3" s="4" t="s">
        <v>1</v>
      </c>
    </row>
    <row r="4" s="1" customFormat="1" ht="15.75">
      <c r="B4" s="4" t="s">
        <v>2</v>
      </c>
    </row>
    <row r="5" s="1" customFormat="1" ht="15"/>
    <row r="8" spans="1:4" s="2" customFormat="1" ht="15.75">
      <c r="A8" s="23" t="s">
        <v>45</v>
      </c>
      <c r="B8" s="23"/>
      <c r="C8" s="23"/>
      <c r="D8" s="5"/>
    </row>
    <row r="9" spans="1:4" ht="12.75">
      <c r="A9" s="24" t="s">
        <v>3</v>
      </c>
      <c r="B9" s="24"/>
      <c r="C9" s="24"/>
      <c r="D9" s="6"/>
    </row>
    <row r="10" spans="1:4" ht="12.75">
      <c r="A10" s="24" t="s">
        <v>46</v>
      </c>
      <c r="B10" s="24"/>
      <c r="C10" s="24"/>
      <c r="D10" s="6"/>
    </row>
    <row r="13" spans="1:4" ht="12.75">
      <c r="A13" s="7" t="s">
        <v>4</v>
      </c>
      <c r="B13" s="8" t="s">
        <v>5</v>
      </c>
      <c r="C13" s="9" t="s">
        <v>6</v>
      </c>
      <c r="D13" s="16"/>
    </row>
    <row r="14" spans="1:4" ht="12.75">
      <c r="A14" s="10"/>
      <c r="B14" s="11"/>
      <c r="C14" s="11"/>
      <c r="D14" s="25"/>
    </row>
    <row r="15" spans="1:4" ht="12.75">
      <c r="A15" s="12"/>
      <c r="B15" s="11"/>
      <c r="C15" s="11"/>
      <c r="D15" s="25"/>
    </row>
    <row r="16" spans="1:4" ht="15">
      <c r="A16" s="13" t="s">
        <v>7</v>
      </c>
      <c r="B16" s="14">
        <v>14192</v>
      </c>
      <c r="C16" s="14">
        <v>7497</v>
      </c>
      <c r="D16" s="21"/>
    </row>
    <row r="20" spans="1:7" ht="12.75">
      <c r="A20" s="15" t="s">
        <v>8</v>
      </c>
      <c r="B20" s="14" t="s">
        <v>5</v>
      </c>
      <c r="C20" s="9" t="s">
        <v>6</v>
      </c>
      <c r="D20" s="16" t="s">
        <v>9</v>
      </c>
      <c r="E20" s="15" t="s">
        <v>10</v>
      </c>
      <c r="F20" s="8" t="s">
        <v>5</v>
      </c>
      <c r="G20" s="9" t="s">
        <v>6</v>
      </c>
    </row>
    <row r="21" spans="1:3" ht="12.75">
      <c r="A21" s="17"/>
      <c r="B21" s="18"/>
      <c r="C21" s="18"/>
    </row>
    <row r="22" spans="1:3" ht="12.75">
      <c r="A22" s="17" t="s">
        <v>11</v>
      </c>
      <c r="B22" s="18">
        <v>0</v>
      </c>
      <c r="C22" s="18">
        <v>0</v>
      </c>
    </row>
    <row r="23" spans="1:7" ht="12.75">
      <c r="A23" s="17" t="s">
        <v>12</v>
      </c>
      <c r="B23" s="18">
        <v>2000</v>
      </c>
      <c r="C23" s="26">
        <v>917</v>
      </c>
      <c r="D23" s="19"/>
      <c r="E23" s="20" t="s">
        <v>13</v>
      </c>
      <c r="F23" s="17">
        <f>SUM(B22:B23)</f>
        <v>2000</v>
      </c>
      <c r="G23" s="17">
        <f>SUM(C22:C23)</f>
        <v>917</v>
      </c>
    </row>
    <row r="24" spans="1:7" ht="12.75">
      <c r="A24" s="17" t="s">
        <v>14</v>
      </c>
      <c r="B24" s="18">
        <v>229</v>
      </c>
      <c r="C24" s="26">
        <v>105</v>
      </c>
      <c r="D24" s="19"/>
      <c r="E24" s="20" t="s">
        <v>15</v>
      </c>
      <c r="F24" s="17">
        <f aca="true" t="shared" si="0" ref="F24:G28">B24</f>
        <v>229</v>
      </c>
      <c r="G24" s="17">
        <f t="shared" si="0"/>
        <v>105</v>
      </c>
    </row>
    <row r="25" spans="1:7" ht="12.75">
      <c r="A25" s="17" t="s">
        <v>16</v>
      </c>
      <c r="B25" s="18">
        <v>4170</v>
      </c>
      <c r="C25" s="26">
        <v>1640</v>
      </c>
      <c r="D25" s="19"/>
      <c r="E25" s="20" t="s">
        <v>17</v>
      </c>
      <c r="F25" s="17">
        <f t="shared" si="0"/>
        <v>4170</v>
      </c>
      <c r="G25" s="17">
        <f t="shared" si="0"/>
        <v>1640</v>
      </c>
    </row>
    <row r="26" spans="1:7" ht="12.75">
      <c r="A26" s="17" t="s">
        <v>18</v>
      </c>
      <c r="B26" s="18">
        <v>4595</v>
      </c>
      <c r="C26" s="26">
        <v>2746</v>
      </c>
      <c r="D26" s="19"/>
      <c r="E26" s="20" t="s">
        <v>19</v>
      </c>
      <c r="F26" s="17">
        <f t="shared" si="0"/>
        <v>4595</v>
      </c>
      <c r="G26" s="17">
        <f t="shared" si="0"/>
        <v>2746</v>
      </c>
    </row>
    <row r="27" spans="1:7" ht="12.75">
      <c r="A27" s="17" t="s">
        <v>20</v>
      </c>
      <c r="B27" s="18">
        <v>148</v>
      </c>
      <c r="C27" s="26">
        <v>29</v>
      </c>
      <c r="D27" s="19"/>
      <c r="E27" s="20" t="s">
        <v>21</v>
      </c>
      <c r="F27" s="17">
        <f t="shared" si="0"/>
        <v>148</v>
      </c>
      <c r="G27" s="17">
        <f t="shared" si="0"/>
        <v>29</v>
      </c>
    </row>
    <row r="28" spans="1:7" ht="12.75">
      <c r="A28" s="17" t="s">
        <v>22</v>
      </c>
      <c r="B28" s="18">
        <v>221</v>
      </c>
      <c r="C28" s="26">
        <v>128</v>
      </c>
      <c r="D28" s="19"/>
      <c r="E28" s="20" t="s">
        <v>23</v>
      </c>
      <c r="F28" s="17">
        <f t="shared" si="0"/>
        <v>221</v>
      </c>
      <c r="G28" s="17">
        <f t="shared" si="0"/>
        <v>128</v>
      </c>
    </row>
    <row r="29" spans="1:7" ht="12.75">
      <c r="A29" s="17" t="s">
        <v>24</v>
      </c>
      <c r="B29" s="18">
        <v>536</v>
      </c>
      <c r="C29" s="26">
        <v>367</v>
      </c>
      <c r="D29" s="19"/>
      <c r="E29" s="20" t="s">
        <v>25</v>
      </c>
      <c r="F29" s="17">
        <f>SUM(B29:B33)</f>
        <v>2829</v>
      </c>
      <c r="G29" s="17">
        <f>SUM(C29:C33)</f>
        <v>1932</v>
      </c>
    </row>
    <row r="30" spans="1:3" ht="12.75">
      <c r="A30" s="17" t="s">
        <v>26</v>
      </c>
      <c r="B30" s="18">
        <v>2162</v>
      </c>
      <c r="C30" s="18">
        <v>1478</v>
      </c>
    </row>
    <row r="31" spans="1:3" ht="12.75">
      <c r="A31" s="17" t="s">
        <v>27</v>
      </c>
      <c r="B31" s="18">
        <v>98</v>
      </c>
      <c r="C31" s="18">
        <v>66</v>
      </c>
    </row>
    <row r="32" spans="1:3" ht="12.75">
      <c r="A32" s="17" t="s">
        <v>28</v>
      </c>
      <c r="B32" s="18">
        <v>29</v>
      </c>
      <c r="C32" s="18">
        <v>17</v>
      </c>
    </row>
    <row r="33" spans="1:3" ht="12.75">
      <c r="A33" s="17" t="s">
        <v>29</v>
      </c>
      <c r="B33" s="18">
        <v>4</v>
      </c>
      <c r="C33" s="18">
        <v>4</v>
      </c>
    </row>
    <row r="34" spans="1:3" ht="12.75">
      <c r="A34" s="17"/>
      <c r="B34" s="18"/>
      <c r="C34" s="18"/>
    </row>
    <row r="35" spans="1:7" ht="12.75">
      <c r="A35" s="15" t="s">
        <v>30</v>
      </c>
      <c r="B35" s="14">
        <f aca="true" t="shared" si="1" ref="B35:G35">SUM(B22:B34)</f>
        <v>14192</v>
      </c>
      <c r="C35" s="14">
        <f t="shared" si="1"/>
        <v>7497</v>
      </c>
      <c r="D35" s="21"/>
      <c r="F35" s="14">
        <f t="shared" si="1"/>
        <v>14192</v>
      </c>
      <c r="G35" s="14">
        <f t="shared" si="1"/>
        <v>7497</v>
      </c>
    </row>
    <row r="38" spans="1:4" ht="12.75">
      <c r="A38" s="15" t="s">
        <v>31</v>
      </c>
      <c r="B38" s="14" t="s">
        <v>5</v>
      </c>
      <c r="C38" s="9" t="s">
        <v>6</v>
      </c>
      <c r="D38" s="16"/>
    </row>
    <row r="39" spans="1:3" ht="12.75">
      <c r="A39" s="17"/>
      <c r="B39" s="18"/>
      <c r="C39" s="18"/>
    </row>
    <row r="40" spans="1:3" ht="12.75">
      <c r="A40" s="17" t="s">
        <v>32</v>
      </c>
      <c r="B40" s="18">
        <v>1</v>
      </c>
      <c r="C40" s="18">
        <v>1</v>
      </c>
    </row>
    <row r="41" spans="1:3" ht="12.75">
      <c r="A41" s="17" t="s">
        <v>33</v>
      </c>
      <c r="B41" s="18">
        <v>345</v>
      </c>
      <c r="C41" s="18">
        <v>148</v>
      </c>
    </row>
    <row r="42" spans="1:4" ht="12.75">
      <c r="A42" s="17" t="s">
        <v>34</v>
      </c>
      <c r="B42" s="22">
        <v>947</v>
      </c>
      <c r="C42" s="22">
        <v>431</v>
      </c>
      <c r="D42" s="27"/>
    </row>
    <row r="43" spans="1:3" ht="12.75">
      <c r="A43" s="17" t="s">
        <v>35</v>
      </c>
      <c r="B43" s="18">
        <v>1069</v>
      </c>
      <c r="C43" s="18">
        <v>639</v>
      </c>
    </row>
    <row r="44" spans="1:3" ht="12.75">
      <c r="A44" s="17" t="s">
        <v>36</v>
      </c>
      <c r="B44" s="18">
        <v>1178</v>
      </c>
      <c r="C44" s="18">
        <v>699</v>
      </c>
    </row>
    <row r="45" spans="1:3" ht="12.75">
      <c r="A45" s="17" t="s">
        <v>37</v>
      </c>
      <c r="B45" s="18">
        <v>1844</v>
      </c>
      <c r="C45" s="18">
        <v>1125</v>
      </c>
    </row>
    <row r="46" spans="1:3" ht="12.75">
      <c r="A46" s="17" t="s">
        <v>38</v>
      </c>
      <c r="B46" s="18">
        <v>1619</v>
      </c>
      <c r="C46" s="18">
        <v>886</v>
      </c>
    </row>
    <row r="47" spans="1:3" ht="12.75">
      <c r="A47" s="17" t="s">
        <v>39</v>
      </c>
      <c r="B47" s="18">
        <v>1671</v>
      </c>
      <c r="C47" s="18">
        <v>875</v>
      </c>
    </row>
    <row r="48" spans="1:3" ht="12.75">
      <c r="A48" s="17" t="s">
        <v>40</v>
      </c>
      <c r="B48" s="18">
        <v>1672</v>
      </c>
      <c r="C48" s="18">
        <v>880</v>
      </c>
    </row>
    <row r="49" spans="1:3" ht="12.75">
      <c r="A49" s="17" t="s">
        <v>41</v>
      </c>
      <c r="B49" s="18">
        <v>1771</v>
      </c>
      <c r="C49" s="18">
        <v>935</v>
      </c>
    </row>
    <row r="50" spans="1:3" ht="12.75">
      <c r="A50" s="17" t="s">
        <v>42</v>
      </c>
      <c r="B50" s="18">
        <v>1481</v>
      </c>
      <c r="C50" s="18">
        <v>672</v>
      </c>
    </row>
    <row r="51" spans="1:3" ht="12.75">
      <c r="A51" s="17" t="s">
        <v>43</v>
      </c>
      <c r="B51" s="18">
        <v>594</v>
      </c>
      <c r="C51" s="18">
        <v>206</v>
      </c>
    </row>
    <row r="52" spans="1:3" ht="12.75">
      <c r="A52" s="17" t="s">
        <v>44</v>
      </c>
      <c r="B52" s="18">
        <v>0</v>
      </c>
      <c r="C52" s="18">
        <v>0</v>
      </c>
    </row>
    <row r="53" spans="1:3" ht="12.75">
      <c r="A53" s="17"/>
      <c r="B53" s="18"/>
      <c r="C53" s="18"/>
    </row>
    <row r="54" spans="1:4" ht="12.75">
      <c r="A54" s="15" t="s">
        <v>30</v>
      </c>
      <c r="B54" s="14">
        <f>SUM(B40:B53)</f>
        <v>14192</v>
      </c>
      <c r="C54" s="14">
        <f>SUM(C40:C53)</f>
        <v>7497</v>
      </c>
      <c r="D54" s="21"/>
    </row>
  </sheetData>
  <sheetProtection/>
  <mergeCells count="3">
    <mergeCell ref="A8:C8"/>
    <mergeCell ref="A9:C9"/>
    <mergeCell ref="A10:C10"/>
  </mergeCells>
  <printOptions/>
  <pageMargins left="0.75" right="0.75" top="0.4326388888888889" bottom="0.39305555555555555" header="0.5111111111111111" footer="0.5111111111111111"/>
  <pageSetup horizontalDpi="300" verticalDpi="300" orientation="portrait" paperSize="9"/>
  <legacyDrawing r:id="rId3"/>
  <oleObjects>
    <oleObject progId="PBrush" shapeId="1" r:id="rId1"/>
    <oleObject progId="PBrush" shapeId="249713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6" sqref="A6"/>
    </sheetView>
  </sheetViews>
  <sheetFormatPr defaultColWidth="19.28125" defaultRowHeight="12.75"/>
  <cols>
    <col min="1" max="1" width="24.140625" style="28" customWidth="1"/>
    <col min="2" max="3" width="19.28125" style="29" customWidth="1"/>
    <col min="4" max="16384" width="19.28125" style="28" customWidth="1"/>
  </cols>
  <sheetData>
    <row r="2" spans="1:3" ht="15.75">
      <c r="A2" s="59"/>
      <c r="B2" s="4" t="s">
        <v>0</v>
      </c>
      <c r="C2" s="59"/>
    </row>
    <row r="3" spans="1:3" ht="15.75">
      <c r="A3" s="59"/>
      <c r="B3" s="4" t="s">
        <v>1</v>
      </c>
      <c r="C3" s="59"/>
    </row>
    <row r="4" spans="1:3" ht="15.75">
      <c r="A4" s="59"/>
      <c r="B4" s="4" t="s">
        <v>2</v>
      </c>
      <c r="C4" s="59"/>
    </row>
    <row r="5" spans="1:3" ht="15">
      <c r="A5" s="59"/>
      <c r="B5" s="59"/>
      <c r="C5" s="59"/>
    </row>
    <row r="8" spans="1:3" ht="12.75">
      <c r="A8" s="57" t="s">
        <v>45</v>
      </c>
      <c r="B8" s="57"/>
      <c r="C8" s="57"/>
    </row>
    <row r="9" spans="1:4" ht="12.75">
      <c r="A9" s="57" t="s">
        <v>3</v>
      </c>
      <c r="B9" s="57"/>
      <c r="C9" s="57"/>
      <c r="D9" s="58"/>
    </row>
    <row r="10" spans="1:6" ht="12.75">
      <c r="A10" s="57" t="s">
        <v>63</v>
      </c>
      <c r="B10" s="57"/>
      <c r="C10" s="57"/>
      <c r="E10" s="57"/>
      <c r="F10" s="57"/>
    </row>
    <row r="11" spans="1:3" ht="12.75">
      <c r="A11" s="57" t="s">
        <v>62</v>
      </c>
      <c r="B11" s="56"/>
      <c r="C11" s="55"/>
    </row>
    <row r="13" ht="12.75">
      <c r="A13" s="54" t="s">
        <v>4</v>
      </c>
    </row>
    <row r="15" spans="1:3" ht="12.75">
      <c r="A15" s="36"/>
      <c r="B15" s="44" t="s">
        <v>5</v>
      </c>
      <c r="C15" s="43" t="s">
        <v>6</v>
      </c>
    </row>
    <row r="16" spans="1:5" ht="12.75">
      <c r="A16" s="35" t="s">
        <v>61</v>
      </c>
      <c r="B16" s="34">
        <v>14192</v>
      </c>
      <c r="C16" s="34">
        <v>7497</v>
      </c>
      <c r="D16" s="39">
        <f>C16/B16*100</f>
        <v>52.82553551296505</v>
      </c>
      <c r="E16" s="53" t="s">
        <v>60</v>
      </c>
    </row>
    <row r="19" spans="1:7" ht="25.5">
      <c r="A19" s="35" t="s">
        <v>8</v>
      </c>
      <c r="B19" s="44" t="s">
        <v>5</v>
      </c>
      <c r="C19" s="43" t="s">
        <v>6</v>
      </c>
      <c r="D19" s="45" t="s">
        <v>53</v>
      </c>
      <c r="E19" s="32"/>
      <c r="F19" s="44" t="s">
        <v>5</v>
      </c>
      <c r="G19" s="43" t="s">
        <v>6</v>
      </c>
    </row>
    <row r="20" spans="1:5" ht="12.75">
      <c r="A20" s="36" t="s">
        <v>59</v>
      </c>
      <c r="B20" s="37">
        <v>0</v>
      </c>
      <c r="C20" s="37">
        <v>0</v>
      </c>
      <c r="D20" s="36"/>
      <c r="E20" s="32"/>
    </row>
    <row r="21" spans="1:7" ht="12.75">
      <c r="A21" s="36" t="s">
        <v>12</v>
      </c>
      <c r="B21" s="37">
        <v>2000</v>
      </c>
      <c r="C21" s="37">
        <v>917</v>
      </c>
      <c r="D21" s="39">
        <f>(B21+B20)/B33*100</f>
        <v>14.092446448703495</v>
      </c>
      <c r="E21" s="51" t="s">
        <v>13</v>
      </c>
      <c r="F21" s="36">
        <f>SUM(B20:B21)</f>
        <v>2000</v>
      </c>
      <c r="G21" s="36">
        <f>SUM(C20:C21)</f>
        <v>917</v>
      </c>
    </row>
    <row r="22" spans="1:7" ht="12.75">
      <c r="A22" s="36" t="s">
        <v>14</v>
      </c>
      <c r="B22" s="37">
        <v>229</v>
      </c>
      <c r="C22" s="37">
        <v>105</v>
      </c>
      <c r="D22" s="39">
        <f>B22/B33*100</f>
        <v>1.6135851183765502</v>
      </c>
      <c r="E22" s="51" t="s">
        <v>15</v>
      </c>
      <c r="F22" s="36">
        <f>B22</f>
        <v>229</v>
      </c>
      <c r="G22" s="36">
        <f>C22</f>
        <v>105</v>
      </c>
    </row>
    <row r="23" spans="1:7" ht="12.75">
      <c r="A23" s="36" t="s">
        <v>16</v>
      </c>
      <c r="B23" s="37">
        <v>4170</v>
      </c>
      <c r="C23" s="37">
        <v>1640</v>
      </c>
      <c r="D23" s="39">
        <f>B23/B33*100</f>
        <v>29.382750845546784</v>
      </c>
      <c r="E23" s="51" t="s">
        <v>17</v>
      </c>
      <c r="F23" s="36">
        <f>B23</f>
        <v>4170</v>
      </c>
      <c r="G23" s="36">
        <f>C23</f>
        <v>1640</v>
      </c>
    </row>
    <row r="24" spans="1:7" ht="12.75">
      <c r="A24" s="36" t="s">
        <v>18</v>
      </c>
      <c r="B24" s="37">
        <v>4595</v>
      </c>
      <c r="C24" s="37">
        <v>2746</v>
      </c>
      <c r="D24" s="39">
        <f>B24/B33*100</f>
        <v>32.37739571589628</v>
      </c>
      <c r="E24" s="51" t="s">
        <v>19</v>
      </c>
      <c r="F24" s="36">
        <f>B24</f>
        <v>4595</v>
      </c>
      <c r="G24" s="36">
        <f>C24</f>
        <v>2746</v>
      </c>
    </row>
    <row r="25" spans="1:7" ht="12.75">
      <c r="A25" s="36" t="s">
        <v>20</v>
      </c>
      <c r="B25" s="37">
        <v>148</v>
      </c>
      <c r="C25" s="37">
        <v>29</v>
      </c>
      <c r="D25" s="39">
        <f>B25/B33*100</f>
        <v>1.0428410372040586</v>
      </c>
      <c r="E25" s="51" t="s">
        <v>21</v>
      </c>
      <c r="F25" s="36">
        <f>B25</f>
        <v>148</v>
      </c>
      <c r="G25" s="36">
        <f>C25</f>
        <v>29</v>
      </c>
    </row>
    <row r="26" spans="1:7" ht="12.75">
      <c r="A26" s="36" t="s">
        <v>22</v>
      </c>
      <c r="B26" s="37">
        <v>221</v>
      </c>
      <c r="C26" s="37">
        <v>128</v>
      </c>
      <c r="D26" s="39">
        <f>B26/B33*100</f>
        <v>1.5572153325817362</v>
      </c>
      <c r="E26" s="51" t="s">
        <v>23</v>
      </c>
      <c r="F26" s="36">
        <f>B26</f>
        <v>221</v>
      </c>
      <c r="G26" s="36">
        <f>C26</f>
        <v>128</v>
      </c>
    </row>
    <row r="27" spans="1:7" ht="12.75">
      <c r="A27" s="36" t="s">
        <v>58</v>
      </c>
      <c r="B27" s="37">
        <v>536</v>
      </c>
      <c r="C27" s="37">
        <v>367</v>
      </c>
      <c r="D27" s="52">
        <f>(B27+B28+B29+B30+B31)/$B$33*100</f>
        <v>19.933765501691095</v>
      </c>
      <c r="E27" s="51" t="s">
        <v>25</v>
      </c>
      <c r="F27" s="37">
        <f>SUM(B27:B28)</f>
        <v>2698</v>
      </c>
      <c r="G27" s="37">
        <f>SUM(C27:C28)</f>
        <v>1845</v>
      </c>
    </row>
    <row r="28" spans="1:7" ht="12.75">
      <c r="A28" s="36" t="s">
        <v>57</v>
      </c>
      <c r="B28" s="37">
        <v>2162</v>
      </c>
      <c r="C28" s="37">
        <v>1478</v>
      </c>
      <c r="D28" s="39"/>
      <c r="E28" s="50" t="s">
        <v>56</v>
      </c>
      <c r="F28" s="49">
        <f>SUM(B29:B30)</f>
        <v>127</v>
      </c>
      <c r="G28" s="49">
        <f>SUM(C29:C29:C30)</f>
        <v>83</v>
      </c>
    </row>
    <row r="29" spans="1:7" ht="12.75">
      <c r="A29" s="36" t="s">
        <v>55</v>
      </c>
      <c r="B29" s="37">
        <v>98</v>
      </c>
      <c r="C29" s="37">
        <v>66</v>
      </c>
      <c r="D29" s="48"/>
      <c r="E29" s="40" t="s">
        <v>54</v>
      </c>
      <c r="F29" s="36">
        <v>4</v>
      </c>
      <c r="G29" s="36">
        <v>4</v>
      </c>
    </row>
    <row r="30" spans="1:5" ht="12.75">
      <c r="A30" s="36" t="s">
        <v>28</v>
      </c>
      <c r="B30" s="37">
        <v>29</v>
      </c>
      <c r="C30" s="37">
        <v>17</v>
      </c>
      <c r="D30" s="36"/>
      <c r="E30" s="32"/>
    </row>
    <row r="31" spans="1:5" ht="12.75">
      <c r="A31" s="36" t="s">
        <v>29</v>
      </c>
      <c r="B31" s="37">
        <v>4</v>
      </c>
      <c r="C31" s="37">
        <v>4</v>
      </c>
      <c r="D31" s="36"/>
      <c r="E31" s="32"/>
    </row>
    <row r="32" spans="1:5" ht="12.75">
      <c r="A32" s="36"/>
      <c r="B32" s="37"/>
      <c r="C32" s="37"/>
      <c r="D32" s="47"/>
      <c r="E32" s="32"/>
    </row>
    <row r="33" spans="1:7" ht="12.75">
      <c r="A33" s="35" t="s">
        <v>30</v>
      </c>
      <c r="B33" s="34">
        <v>14192</v>
      </c>
      <c r="C33" s="34">
        <v>7497</v>
      </c>
      <c r="F33" s="46">
        <f>SUM(F20:F32)</f>
        <v>14192</v>
      </c>
      <c r="G33" s="46">
        <f>SUM(G20:G32)</f>
        <v>7497</v>
      </c>
    </row>
    <row r="36" spans="1:7" ht="25.5">
      <c r="A36" s="35" t="s">
        <v>31</v>
      </c>
      <c r="B36" s="44" t="s">
        <v>5</v>
      </c>
      <c r="C36" s="43" t="s">
        <v>6</v>
      </c>
      <c r="D36" s="45" t="s">
        <v>53</v>
      </c>
      <c r="F36" s="44" t="s">
        <v>5</v>
      </c>
      <c r="G36" s="43" t="s">
        <v>6</v>
      </c>
    </row>
    <row r="37" spans="1:5" ht="12.75">
      <c r="A37" s="36" t="s">
        <v>32</v>
      </c>
      <c r="B37" s="37">
        <v>1</v>
      </c>
      <c r="C37" s="37">
        <v>1</v>
      </c>
      <c r="D37" s="41"/>
      <c r="E37" s="32"/>
    </row>
    <row r="38" spans="1:5" ht="12.75">
      <c r="A38" s="36" t="s">
        <v>33</v>
      </c>
      <c r="B38" s="37">
        <v>345</v>
      </c>
      <c r="C38" s="37">
        <v>148</v>
      </c>
      <c r="D38" s="41"/>
      <c r="E38" s="32"/>
    </row>
    <row r="39" spans="1:5" ht="12.75">
      <c r="A39" s="36" t="s">
        <v>34</v>
      </c>
      <c r="B39" s="37">
        <v>947</v>
      </c>
      <c r="C39" s="37">
        <v>431</v>
      </c>
      <c r="D39" s="41"/>
      <c r="E39" s="32"/>
    </row>
    <row r="40" spans="1:5" ht="12.75">
      <c r="A40" s="36" t="s">
        <v>35</v>
      </c>
      <c r="B40" s="37">
        <v>1069</v>
      </c>
      <c r="C40" s="37">
        <v>639</v>
      </c>
      <c r="D40" s="41"/>
      <c r="E40" s="32"/>
    </row>
    <row r="41" spans="1:7" ht="12.75">
      <c r="A41" s="36" t="s">
        <v>36</v>
      </c>
      <c r="B41" s="37">
        <v>1178</v>
      </c>
      <c r="C41" s="37">
        <v>699</v>
      </c>
      <c r="D41" s="39">
        <f>F41/$B$51*100</f>
        <v>24.943630214205186</v>
      </c>
      <c r="E41" s="42" t="s">
        <v>52</v>
      </c>
      <c r="F41" s="37">
        <f>(B37+B38+B39+B40+B41)</f>
        <v>3540</v>
      </c>
      <c r="G41" s="37">
        <f>(C37+C38+C39+C40+C41)</f>
        <v>1918</v>
      </c>
    </row>
    <row r="42" spans="1:7" ht="12.75">
      <c r="A42" s="36" t="s">
        <v>37</v>
      </c>
      <c r="B42" s="37">
        <v>1844</v>
      </c>
      <c r="C42" s="37">
        <v>1125</v>
      </c>
      <c r="D42" s="39"/>
      <c r="E42" s="42"/>
      <c r="F42" s="37"/>
      <c r="G42" s="36"/>
    </row>
    <row r="43" spans="1:7" ht="12.75">
      <c r="A43" s="36" t="s">
        <v>38</v>
      </c>
      <c r="B43" s="37">
        <v>1619</v>
      </c>
      <c r="C43" s="37">
        <v>886</v>
      </c>
      <c r="D43" s="39">
        <f>F43/$B$51*100</f>
        <v>24.4010710259301</v>
      </c>
      <c r="E43" s="38" t="s">
        <v>51</v>
      </c>
      <c r="F43" s="37">
        <f>SUM(B42:B43)</f>
        <v>3463</v>
      </c>
      <c r="G43" s="37">
        <f>SUM(C42:C43)</f>
        <v>2011</v>
      </c>
    </row>
    <row r="44" spans="1:7" ht="12.75">
      <c r="A44" s="36" t="s">
        <v>39</v>
      </c>
      <c r="B44" s="37">
        <v>1671</v>
      </c>
      <c r="C44" s="37">
        <v>875</v>
      </c>
      <c r="D44" s="41"/>
      <c r="E44" s="42"/>
      <c r="F44" s="36"/>
      <c r="G44" s="36"/>
    </row>
    <row r="45" spans="1:7" ht="12.75">
      <c r="A45" s="36" t="s">
        <v>40</v>
      </c>
      <c r="B45" s="37">
        <v>1672</v>
      </c>
      <c r="C45" s="37">
        <v>880</v>
      </c>
      <c r="D45" s="39">
        <f>F45/$B$51*100</f>
        <v>23.55552423900789</v>
      </c>
      <c r="E45" s="38" t="s">
        <v>50</v>
      </c>
      <c r="F45" s="37">
        <f>SUM(B44:B45)</f>
        <v>3343</v>
      </c>
      <c r="G45" s="37">
        <f>SUM(C44:C45)</f>
        <v>1755</v>
      </c>
    </row>
    <row r="46" spans="1:7" ht="12.75">
      <c r="A46" s="36" t="s">
        <v>41</v>
      </c>
      <c r="B46" s="37">
        <v>1771</v>
      </c>
      <c r="C46" s="37">
        <v>935</v>
      </c>
      <c r="D46" s="39"/>
      <c r="E46" s="42"/>
      <c r="F46" s="37"/>
      <c r="G46" s="36"/>
    </row>
    <row r="47" spans="1:7" ht="12.75">
      <c r="A47" s="36" t="s">
        <v>42</v>
      </c>
      <c r="B47" s="37">
        <v>1481</v>
      </c>
      <c r="C47" s="37">
        <v>672</v>
      </c>
      <c r="D47" s="39">
        <f>F47/$B$51*100</f>
        <v>22.91431792559188</v>
      </c>
      <c r="E47" s="38" t="s">
        <v>49</v>
      </c>
      <c r="F47" s="37">
        <f>SUM(B46:B47)</f>
        <v>3252</v>
      </c>
      <c r="G47" s="37">
        <f>SUM(C46:C47)</f>
        <v>1607</v>
      </c>
    </row>
    <row r="48" spans="1:7" ht="12.75">
      <c r="A48" s="36" t="s">
        <v>43</v>
      </c>
      <c r="B48" s="37">
        <v>594</v>
      </c>
      <c r="C48" s="37">
        <v>206</v>
      </c>
      <c r="D48" s="41"/>
      <c r="E48" s="40"/>
      <c r="F48" s="36"/>
      <c r="G48" s="36"/>
    </row>
    <row r="49" spans="1:7" ht="12.75">
      <c r="A49" s="36" t="s">
        <v>48</v>
      </c>
      <c r="B49" s="37">
        <v>0</v>
      </c>
      <c r="C49" s="37">
        <v>0</v>
      </c>
      <c r="D49" s="39">
        <f>F49/$B$51*100</f>
        <v>4.185456595264938</v>
      </c>
      <c r="E49" s="38" t="s">
        <v>47</v>
      </c>
      <c r="F49" s="37">
        <f>SUM(B48:B49)</f>
        <v>594</v>
      </c>
      <c r="G49" s="37">
        <f>SUM(C48:C49)</f>
        <v>206</v>
      </c>
    </row>
    <row r="50" spans="1:5" ht="12.75">
      <c r="A50" s="36"/>
      <c r="B50" s="37"/>
      <c r="C50" s="37"/>
      <c r="D50" s="36"/>
      <c r="E50" s="32"/>
    </row>
    <row r="51" spans="1:7" ht="15.75">
      <c r="A51" s="35" t="s">
        <v>30</v>
      </c>
      <c r="B51" s="34">
        <v>14192</v>
      </c>
      <c r="C51" s="34">
        <v>7497</v>
      </c>
      <c r="D51" s="33">
        <f>SUM(D41:D49)</f>
        <v>99.99999999999999</v>
      </c>
      <c r="E51" s="32"/>
      <c r="F51" s="31">
        <f>SUM(F37:F50)</f>
        <v>14192</v>
      </c>
      <c r="G51" s="30">
        <f>SUM(G37:G50)</f>
        <v>7497</v>
      </c>
    </row>
  </sheetData>
  <sheetProtection/>
  <mergeCells count="5">
    <mergeCell ref="A8:C8"/>
    <mergeCell ref="A9:C9"/>
    <mergeCell ref="A10:C10"/>
    <mergeCell ref="E10:F10"/>
    <mergeCell ref="A11:C11"/>
  </mergeCells>
  <printOptions/>
  <pageMargins left="0.7" right="0.7" top="0.75" bottom="0.75" header="0.3" footer="0.3"/>
  <pageSetup orientation="portrait" paperSize="9"/>
  <legacyDrawing r:id="rId2"/>
  <oleObjects>
    <oleObject progId="PBrush" shapeId="24995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milos1</dc:creator>
  <cp:keywords/>
  <dc:description/>
  <cp:lastModifiedBy>milos</cp:lastModifiedBy>
  <cp:lastPrinted>1899-12-30T00:00:00Z</cp:lastPrinted>
  <dcterms:created xsi:type="dcterms:W3CDTF">2013-10-05T08:24:05Z</dcterms:created>
  <dcterms:modified xsi:type="dcterms:W3CDTF">2017-01-09T19:01:49Z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