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mmilenko\Desktop\"/>
    </mc:Choice>
  </mc:AlternateContent>
  <bookViews>
    <workbookView xWindow="0" yWindow="0" windowWidth="19200" windowHeight="11595"/>
  </bookViews>
  <sheets>
    <sheet name="Upitnik" sheetId="1" r:id="rId1"/>
    <sheet name="Liste" sheetId="2" state="hidden" r:id="rId2"/>
    <sheet name="Apload" sheetId="3" r:id="rId3"/>
  </sheets>
  <definedNames>
    <definedName name="adresa">Upitnik!$F$13</definedName>
    <definedName name="cena">Upitnik!$F$63</definedName>
    <definedName name="dane">Liste!$C$1:$C$3</definedName>
    <definedName name="gas">Upitnik!$F$123</definedName>
    <definedName name="gradjevinska">Upitnik!$F$99</definedName>
    <definedName name="gradjevinskanap">Upitnik!$F$100</definedName>
    <definedName name="grejanje">Upitnik!$F$127</definedName>
    <definedName name="grejanje1">Upitnik!$G$127</definedName>
    <definedName name="grejanje2">Upitnik!$K$127</definedName>
    <definedName name="industry">Liste!$G$1:$G$19</definedName>
    <definedName name="internet">Upitnik!$F$131</definedName>
    <definedName name="internet2">Upitnik!$G$131</definedName>
    <definedName name="internet3">Upitnik!$I$131</definedName>
    <definedName name="katastar">Upitnik!$F$12</definedName>
    <definedName name="koriscenje">Liste!$E$1:$E$5</definedName>
    <definedName name="Municipalities">Liste!$A$1:$A$202</definedName>
    <definedName name="Municipalitiesž">Liste!$A$1:$A$202</definedName>
    <definedName name="namena">Liste!$D$1:$D$5</definedName>
    <definedName name="namenazemljista">Upitnik!$F$89</definedName>
    <definedName name="naziv">Upitnik!$F$10</definedName>
    <definedName name="nazivplana">Upitnik!$F$95</definedName>
    <definedName name="objekat1">Upitnik!$D$40</definedName>
    <definedName name="objekat10">Upitnik!$D$49</definedName>
    <definedName name="objekat101">Upitnik!$F$49</definedName>
    <definedName name="objekat1010">Upitnik!$Q$49</definedName>
    <definedName name="objekat102">Upitnik!$G$49</definedName>
    <definedName name="objekat103">Upitnik!$H$49</definedName>
    <definedName name="objekat104">Upitnik!$J$49</definedName>
    <definedName name="objekat105">Upitnik!$K$49</definedName>
    <definedName name="objekat106">Upitnik!$L$49</definedName>
    <definedName name="objekat107">Upitnik!$M$49</definedName>
    <definedName name="objekat108">Upitnik!$N$49</definedName>
    <definedName name="objekat109">Upitnik!$O$49</definedName>
    <definedName name="objekat11">Upitnik!$F$40</definedName>
    <definedName name="objekat110">Upitnik!$Q$40</definedName>
    <definedName name="objekat12">Upitnik!$G$40</definedName>
    <definedName name="objekat13">Upitnik!$H$40</definedName>
    <definedName name="objekat14">Upitnik!$J$40</definedName>
    <definedName name="objekat15">Upitnik!$K$40</definedName>
    <definedName name="objekat16">Upitnik!$L$40</definedName>
    <definedName name="objekat17">Upitnik!$M$40</definedName>
    <definedName name="objekat18">Upitnik!$N$40</definedName>
    <definedName name="objekat19">Upitnik!$O$40</definedName>
    <definedName name="objekat2">Upitnik!$D$41</definedName>
    <definedName name="objekat21">Upitnik!$F$41</definedName>
    <definedName name="objekat210">Upitnik!$Q$41</definedName>
    <definedName name="objekat22">Upitnik!$G$41</definedName>
    <definedName name="objekat23">Upitnik!$H$41</definedName>
    <definedName name="objekat24">Upitnik!$J$41</definedName>
    <definedName name="objekat25">Upitnik!$K$41</definedName>
    <definedName name="objekat26">Upitnik!$L$41</definedName>
    <definedName name="objekat27">Upitnik!$M$41</definedName>
    <definedName name="objekat28">Upitnik!$N$41</definedName>
    <definedName name="objekat29">Upitnik!$O$41</definedName>
    <definedName name="objekat3">Upitnik!$D$42</definedName>
    <definedName name="objekat31">Upitnik!$F$42</definedName>
    <definedName name="objekat310">Upitnik!$Q$42</definedName>
    <definedName name="objekat32">Upitnik!$G$42</definedName>
    <definedName name="objekat33">Upitnik!$H$42</definedName>
    <definedName name="objekat34">Upitnik!$J$42</definedName>
    <definedName name="objekat35">Upitnik!$K$42</definedName>
    <definedName name="objekat36">Upitnik!$L$42</definedName>
    <definedName name="objekat37">Upitnik!$M$42</definedName>
    <definedName name="objekat38">Upitnik!$N$42</definedName>
    <definedName name="objekat39">Upitnik!$O$42</definedName>
    <definedName name="objekat4">Upitnik!$D$43</definedName>
    <definedName name="objekat41">Upitnik!$F$43</definedName>
    <definedName name="objekat410">Upitnik!$Q$43</definedName>
    <definedName name="objekat42">Upitnik!$G$43</definedName>
    <definedName name="objekat43">Upitnik!$H$43</definedName>
    <definedName name="objekat44">Upitnik!$J$43</definedName>
    <definedName name="objekat45">Upitnik!$K$43</definedName>
    <definedName name="objekat46">Upitnik!$L$43</definedName>
    <definedName name="objekat47">Upitnik!$M$43</definedName>
    <definedName name="objekat48">Upitnik!$N$43</definedName>
    <definedName name="objekat49">Upitnik!$O$43</definedName>
    <definedName name="objekat5">Upitnik!$D$44</definedName>
    <definedName name="objekat51">Upitnik!$F$44</definedName>
    <definedName name="objekat510">Upitnik!$Q$44</definedName>
    <definedName name="objekat52">Upitnik!$G$44</definedName>
    <definedName name="objekat53">Upitnik!$H$44</definedName>
    <definedName name="objekat54">Upitnik!$J$44</definedName>
    <definedName name="objekat55">Upitnik!$K$44</definedName>
    <definedName name="objekat56">Upitnik!$L$44</definedName>
    <definedName name="objekat57">Upitnik!$M$44</definedName>
    <definedName name="objekat58">Upitnik!$N$44</definedName>
    <definedName name="objekat59">Upitnik!$O$44</definedName>
    <definedName name="objekat6">Upitnik!$D$45</definedName>
    <definedName name="objekat61">Upitnik!$F$45</definedName>
    <definedName name="objekat610">Upitnik!$Q$45</definedName>
    <definedName name="objekat62">Upitnik!$G$45</definedName>
    <definedName name="objekat63">Upitnik!$H$45</definedName>
    <definedName name="objekat64">Upitnik!$J$45</definedName>
    <definedName name="objekat65">Upitnik!$K$45</definedName>
    <definedName name="objekat66">Upitnik!$L$45</definedName>
    <definedName name="objekat67">Upitnik!$M$45</definedName>
    <definedName name="objekat68">Upitnik!$N$45</definedName>
    <definedName name="objekat69">Upitnik!$O$45</definedName>
    <definedName name="objekat7">Upitnik!$D$46</definedName>
    <definedName name="objekat71">Upitnik!$F$46</definedName>
    <definedName name="objekat710">Upitnik!$Q$46</definedName>
    <definedName name="objekat72">Upitnik!$G$46</definedName>
    <definedName name="objekat73">Upitnik!$H$46</definedName>
    <definedName name="objekat74">Upitnik!$J$46</definedName>
    <definedName name="objekat75">Upitnik!$K$46</definedName>
    <definedName name="objekat76">Upitnik!$L$46</definedName>
    <definedName name="objekat77">Upitnik!$M$46</definedName>
    <definedName name="objekat78">Upitnik!$N$46</definedName>
    <definedName name="objekat79">Upitnik!$O$46</definedName>
    <definedName name="objekat8">Upitnik!$D$47</definedName>
    <definedName name="objekat81">Upitnik!$F$47</definedName>
    <definedName name="objekat810">Upitnik!$Q$47</definedName>
    <definedName name="objekat82">Upitnik!$G$47</definedName>
    <definedName name="objekat83">Upitnik!$H$47</definedName>
    <definedName name="objekat84">Upitnik!$J$47</definedName>
    <definedName name="objekat85">Upitnik!$K$47</definedName>
    <definedName name="objekat86">Upitnik!$L$47</definedName>
    <definedName name="objekat87">Upitnik!$M$47</definedName>
    <definedName name="objekat88">Upitnik!$N$47</definedName>
    <definedName name="objekat89">Upitnik!$O$47</definedName>
    <definedName name="objekat9">Upitnik!$D$48</definedName>
    <definedName name="objekat91">Upitnik!$F$48</definedName>
    <definedName name="objekat910">Upitnik!$Q$48</definedName>
    <definedName name="objekat92">Upitnik!$G$48</definedName>
    <definedName name="objekat93">Upitnik!$H$48</definedName>
    <definedName name="objekat94">Upitnik!$J$48</definedName>
    <definedName name="objekat95">Upitnik!$K$48</definedName>
    <definedName name="objekat96">Upitnik!$L$48</definedName>
    <definedName name="objekat97">Upitnik!$M$48</definedName>
    <definedName name="objekat98">Upitnik!$N$48</definedName>
    <definedName name="objekat99">Upitnik!$O$48</definedName>
    <definedName name="opis">Upitnik!$B$37</definedName>
    <definedName name="opsti1">Upitnik!$F$10</definedName>
    <definedName name="opstina">Upitnik!$F$11</definedName>
    <definedName name="Opstine">Liste!$A$2:$A$202</definedName>
    <definedName name="parcela1">Upitnik!$D$29</definedName>
    <definedName name="parcela12">Upitnik!$F$29</definedName>
    <definedName name="parcela13">Upitnik!$I$29</definedName>
    <definedName name="parcela2">Upitnik!$D$30</definedName>
    <definedName name="parcela22">Upitnik!$F$30</definedName>
    <definedName name="parcela23">Upitnik!$I$30</definedName>
    <definedName name="parcela3">Upitnik!$D$31</definedName>
    <definedName name="parcela32">Upitnik!$F$31</definedName>
    <definedName name="parcela33">Upitnik!$I$31</definedName>
    <definedName name="parcela4">Upitnik!$D$32</definedName>
    <definedName name="parcela42">Upitnik!$F$32</definedName>
    <definedName name="parcela43">Upitnik!$I$32</definedName>
    <definedName name="parcela5">Upitnik!$D$33</definedName>
    <definedName name="parcela52">Upitnik!$F$33</definedName>
    <definedName name="parcela53">Upitnik!$I$33</definedName>
    <definedName name="plan">Upitnik!$F$94</definedName>
    <definedName name="popunio">Upitnik!$F$14</definedName>
    <definedName name="popuniodatum">Upitnik!$F$17</definedName>
    <definedName name="popuniomail">Upitnik!$F$16</definedName>
    <definedName name="popuniotel">Upitnik!$F$15</definedName>
    <definedName name="povrsobjekata">Upitnik!$F$23</definedName>
    <definedName name="povrszemljista">Upitnik!$F$22</definedName>
    <definedName name="prenos">Liste!$F$1:$F$7</definedName>
    <definedName name="prenosnap">Upitnik!$F$64</definedName>
    <definedName name="prenosoblik">Upitnik!$F$62</definedName>
    <definedName name="prenostip">Upitnik!$F$65</definedName>
    <definedName name="preteznanamena">Upitnik!$F$90</definedName>
    <definedName name="privedenonameni">Upitnik!$F$91</definedName>
    <definedName name="procenatvlas">Upitnik!$F$69</definedName>
    <definedName name="promenanamene">Upitnik!$F$92</definedName>
    <definedName name="registrovani">Upitnik!$F$103</definedName>
    <definedName name="registrovanina">Upitnik!$F$104</definedName>
    <definedName name="registrovaninap">Upitnik!$F$105</definedName>
    <definedName name="spratnost">Upitnik!$F$96</definedName>
    <definedName name="stepenzauzetosti">Upitnik!$F$97</definedName>
    <definedName name="struja">Upitnik!$F$111</definedName>
    <definedName name="struja1">Upitnik!$G$111</definedName>
    <definedName name="struja2">Upitnik!$H$111</definedName>
    <definedName name="struja3">Upitnik!$I$111</definedName>
    <definedName name="struja4">Upitnik!$J$111</definedName>
    <definedName name="struja5">Upitnik!$K$111</definedName>
    <definedName name="struja6">Upitnik!$M$111</definedName>
    <definedName name="tipinvesticije">Liste!$H$1:$H$4</definedName>
    <definedName name="upotrebna">Upitnik!$F$101</definedName>
    <definedName name="upotrebnanap">Upitnik!$F$102</definedName>
    <definedName name="vazduh">Upitnik!$F$119</definedName>
    <definedName name="vazduh1">Upitnik!$G$119</definedName>
    <definedName name="vazduh2">Upitnik!$I$119</definedName>
    <definedName name="vlasdrz">Upitnik!$F$57</definedName>
    <definedName name="vlasnici1">Upitnik!$B$78</definedName>
    <definedName name="vlasnici12">Upitnik!$F$78</definedName>
    <definedName name="vlasnici13">Upitnik!$H$78</definedName>
    <definedName name="vlasnici2">Upitnik!$B$79</definedName>
    <definedName name="vlasnici22">Upitnik!$F$79</definedName>
    <definedName name="vlasnici23">Upitnik!$H$79</definedName>
    <definedName name="vlasnici3">Upitnik!$B$80</definedName>
    <definedName name="vlasnici31">Upitnik!$F$80</definedName>
    <definedName name="vlasnici32">Upitnik!$F$80</definedName>
    <definedName name="vlasnici33">Upitnik!$H$80</definedName>
    <definedName name="vlasnici4">Upitnik!$B$81</definedName>
    <definedName name="vlasnici42">Upitnik!$F$81</definedName>
    <definedName name="vlasnici43">Upitnik!$H$81</definedName>
    <definedName name="vlasnici5">Upitnik!$B$82</definedName>
    <definedName name="vlasnici52">Upitnik!$F$82</definedName>
    <definedName name="vlasnici53">Upitnik!$H$82</definedName>
    <definedName name="vlasnici6">Upitnik!$B$83</definedName>
    <definedName name="vlasnici62">Upitnik!$F$83</definedName>
    <definedName name="vlasnici63">Upitnik!$H$83</definedName>
    <definedName name="vlasnik">Upitnik!$F$68</definedName>
    <definedName name="vlasnikadresa">Upitnik!$F$70</definedName>
    <definedName name="vlasnikfax">Upitnik!$F$73</definedName>
    <definedName name="vlasnikime">Upitnik!$F$71</definedName>
    <definedName name="vlasnikmail">Upitnik!$F$74</definedName>
    <definedName name="vlasniktelefon">Upitnik!$F$72</definedName>
    <definedName name="vlasnikweb">Upitnik!$F$75</definedName>
    <definedName name="vlasost">Upitnik!$F$58</definedName>
    <definedName name="vlaspriv">Upitnik!$F$56</definedName>
    <definedName name="vlasvrst">Upitnik!$F$59</definedName>
    <definedName name="voda">Upitnik!$F$115</definedName>
    <definedName name="voda1">Upitnik!$G$115</definedName>
    <definedName name="voda2">Upitnik!$I$115</definedName>
    <definedName name="voda3">Upitnik!$K$115</definedName>
  </definedNames>
  <calcPr calcId="152511"/>
</workbook>
</file>

<file path=xl/calcChain.xml><?xml version="1.0" encoding="utf-8"?>
<calcChain xmlns="http://schemas.openxmlformats.org/spreadsheetml/2006/main">
  <c r="A215" i="3" l="1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<sst xmlns="http://schemas.openxmlformats.org/spreadsheetml/2006/main" count="588" uniqueCount="351">
  <si>
    <t>...</t>
  </si>
  <si>
    <t>…</t>
  </si>
  <si>
    <t>Ada</t>
  </si>
  <si>
    <t>Vojvodina Region</t>
  </si>
  <si>
    <t>Da</t>
  </si>
  <si>
    <t>Građevinsko zemljište</t>
  </si>
  <si>
    <t>Zakup</t>
  </si>
  <si>
    <t>Avio industrija</t>
  </si>
  <si>
    <t>Greenfield</t>
  </si>
  <si>
    <t>Aerodrom (Kragujevac)</t>
  </si>
  <si>
    <t>Central Serbia</t>
  </si>
  <si>
    <t>Ne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</si>
  <si>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</si>
  <si>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</si>
  <si>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</si>
  <si>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</si>
  <si>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</si>
  <si>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</si>
  <si>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</si>
  <si>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</si>
  <si>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</si>
  <si>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</si>
  <si>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</si>
  <si>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</si>
  <si>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</si>
  <si>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Zakup na 99 godina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</si>
  <si>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</si>
  <si>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</si>
  <si>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</si>
  <si>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</si>
  <si>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</si>
  <si>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</si>
  <si>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</si>
  <si>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</si>
  <si>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</si>
  <si>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</si>
  <si>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</si>
  <si>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</si>
  <si>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</si>
  <si>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</si>
  <si>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</si>
  <si>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</si>
  <si>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</si>
  <si>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</si>
  <si>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</si>
  <si>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</si>
  <si>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</si>
  <si>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</si>
  <si>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</si>
  <si>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</si>
  <si>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</si>
  <si>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</si>
  <si>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</si>
  <si>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</si>
  <si>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</si>
  <si>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</si>
  <si>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Upitnik za bazu lokacija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</si>
  <si>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</si>
  <si>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</si>
  <si>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</si>
  <si>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</si>
  <si>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</si>
  <si>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</si>
  <si>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</si>
  <si>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</si>
  <si>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</si>
  <si>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</si>
  <si>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</si>
  <si>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</si>
  <si>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</si>
  <si>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</si>
  <si>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</si>
  <si>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</si>
  <si>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</si>
  <si>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</si>
  <si>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</si>
  <si>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</si>
  <si>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Opšti podaci o lokaciji: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</si>
  <si>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</si>
  <si>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</si>
  <si>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</si>
  <si>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</si>
  <si>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</si>
  <si>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</si>
  <si>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</si>
  <si>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</si>
  <si>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Naziv lokacije: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</si>
  <si>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</si>
  <si>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</si>
  <si>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</si>
  <si>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</si>
  <si>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</si>
  <si>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</si>
  <si>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</si>
  <si>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</si>
  <si>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</si>
  <si>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</si>
  <si>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</si>
  <si>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</si>
  <si>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</si>
  <si>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Katastarska opština: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</si>
  <si>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</si>
  <si>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</si>
  <si>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</si>
  <si>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</si>
  <si>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</si>
  <si>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</si>
  <si>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</si>
  <si>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</si>
  <si>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</si>
  <si>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</si>
  <si>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</si>
  <si>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</si>
  <si>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</si>
  <si>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</si>
  <si>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Katastarski broj: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</si>
  <si>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</si>
  <si>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</si>
  <si>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</si>
  <si>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</si>
  <si>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</si>
  <si>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</si>
  <si>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</si>
  <si>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</si>
  <si>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</si>
  <si>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Tačna adresa lokacije: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</si>
  <si>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</si>
  <si>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</si>
  <si>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</si>
  <si>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</si>
  <si>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</si>
  <si>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</si>
  <si>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</si>
  <si>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</si>
  <si>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Upitnik popunjava:</t>
  </si>
  <si>
    <t>Mali Iđoš</t>
  </si>
  <si>
    <t>Mali Zvornik</t>
  </si>
  <si>
    <t>Malo Crniće</t>
  </si>
  <si>
    <t>Medijana (Niš)</t>
  </si>
  <si>
    <t>Medveđa</t>
  </si>
  <si>
    <t>Merošina</t>
  </si>
  <si>
    <t>Kontakt telefon: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</si>
  <si>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</si>
  <si>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</si>
  <si>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</si>
  <si>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</si>
  <si>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</si>
  <si>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</si>
  <si>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</si>
  <si>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</si>
  <si>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</si>
  <si>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Kontakt e-mail:</t>
  </si>
  <si>
    <t>Novi Kneževac</t>
  </si>
  <si>
    <t>Novi Pazar</t>
  </si>
  <si>
    <t>Novi Sad</t>
  </si>
  <si>
    <t>Novo Brdo</t>
  </si>
  <si>
    <t>Obilić</t>
  </si>
  <si>
    <t>Datum popunjavanja upitnika: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</si>
  <si>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</si>
  <si>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</si>
  <si>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</si>
  <si>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</si>
  <si>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</si>
  <si>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</si>
  <si>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</si>
  <si>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</si>
  <si>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</si>
  <si>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</si>
  <si>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</si>
  <si>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Pećinci</t>
  </si>
  <si>
    <t>Petrovac</t>
  </si>
  <si>
    <t>Pirot</t>
  </si>
  <si>
    <t>Pivara (Kragujevac)</t>
  </si>
  <si>
    <t>Plandište</t>
  </si>
  <si>
    <t>Podujevo</t>
  </si>
  <si>
    <t>Veličina zemljišta i objekata: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</si>
  <si>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</si>
  <si>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</si>
  <si>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</si>
  <si>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</si>
  <si>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</si>
  <si>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</si>
  <si>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</si>
  <si>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</si>
  <si>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</si>
  <si>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</si>
  <si>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</si>
  <si>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</si>
  <si>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</si>
  <si>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</si>
  <si>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r>
      <t>Ukupna površina zemljišta (m</t>
    </r>
    <r>
      <rPr>
        <b/>
        <sz val="9"/>
        <rFont val="Arial"/>
      </rPr>
      <t>2</t>
    </r>
    <r>
      <rPr>
        <b/>
        <sz val="9"/>
        <rFont val="Arial"/>
      </rPr>
      <t>):</t>
    </r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</si>
  <si>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</si>
  <si>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</si>
  <si>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</si>
  <si>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</si>
  <si>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</si>
  <si>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</si>
  <si>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</si>
  <si>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</si>
  <si>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</si>
  <si>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</si>
  <si>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r>
      <t>Ukupna površina svih objekata (m</t>
    </r>
    <r>
      <rPr>
        <b/>
        <sz val="9"/>
        <rFont val="Arial"/>
      </rPr>
      <t>2</t>
    </r>
    <r>
      <rPr>
        <b/>
        <sz val="9"/>
        <rFont val="Arial"/>
      </rPr>
      <t>):</t>
    </r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</si>
  <si>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</si>
  <si>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</si>
  <si>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</si>
  <si>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</si>
  <si>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</si>
  <si>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</si>
  <si>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</si>
  <si>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</si>
  <si>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</si>
  <si>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</si>
  <si>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</si>
  <si>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</si>
  <si>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</si>
  <si>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</si>
  <si>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</si>
  <si>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</si>
  <si>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</si>
  <si>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</si>
  <si>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</si>
  <si>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</si>
  <si>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</si>
  <si>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</si>
  <si>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</si>
  <si>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</si>
  <si>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</si>
  <si>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</si>
  <si>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</si>
  <si>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</si>
  <si>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</si>
  <si>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</si>
  <si>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</si>
  <si>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</si>
  <si>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</si>
  <si>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</si>
  <si>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</si>
  <si>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</si>
  <si>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Površina: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</si>
  <si>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</si>
  <si>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</si>
  <si>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</si>
  <si>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</si>
  <si>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</si>
  <si>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</si>
  <si>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</si>
  <si>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</si>
  <si>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</si>
  <si>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</si>
  <si>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</si>
  <si>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</si>
  <si>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Napomene o parceli:</t>
  </si>
  <si>
    <t>Žitorađa</t>
  </si>
  <si>
    <t>Zrenjanin</t>
  </si>
  <si>
    <t>Zubin Potok</t>
  </si>
  <si>
    <t>Zvečan</t>
  </si>
  <si>
    <t>Zvezdara (Belgrade)</t>
  </si>
  <si>
    <t>Parcela 1:</t>
  </si>
  <si>
    <t>Parcela 2:</t>
  </si>
  <si>
    <t>Parcela 3:</t>
  </si>
  <si>
    <t>Parcela 4:</t>
  </si>
  <si>
    <t>Parcela 5:</t>
  </si>
  <si>
    <t>Informacije o pojedinačnim objektima: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</si>
  <si>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</si>
  <si>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</si>
  <si>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</si>
  <si>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</si>
  <si>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</si>
  <si>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</si>
  <si>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</si>
  <si>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</si>
  <si>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</si>
  <si>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</si>
  <si>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</si>
  <si>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</si>
  <si>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</si>
  <si>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</si>
  <si>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</si>
  <si>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</si>
  <si>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</si>
  <si>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</si>
  <si>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</si>
  <si>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</si>
  <si>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</si>
  <si>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</si>
  <si>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</si>
  <si>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</si>
  <si>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</si>
  <si>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</si>
  <si>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</si>
  <si>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</si>
  <si>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Napomena:</t>
  </si>
  <si>
    <t>Tip nadmetanja:</t>
  </si>
  <si>
    <t>Podaci o većinskom vlasniku:</t>
  </si>
  <si>
    <t>Vlasnik:</t>
  </si>
  <si>
    <t>Procenat vlasništva:</t>
  </si>
  <si>
    <t>Adresa:</t>
  </si>
  <si>
    <t>Kontakt osoba - Ime i funkcija:</t>
  </si>
  <si>
    <t>Kontakt osoba - Telefoni:</t>
  </si>
  <si>
    <t>Kontakt osoba - Fax:</t>
  </si>
  <si>
    <t>Kontakt osoba - e-mail:</t>
  </si>
  <si>
    <t>Web:</t>
  </si>
  <si>
    <t>Nazivi ostalih vlasnika:</t>
  </si>
  <si>
    <t>Pravne informacije o objektu:</t>
  </si>
  <si>
    <t>Da li lokacija pripada poslovnoj zoni:</t>
  </si>
  <si>
    <t>Planski osnov:</t>
  </si>
  <si>
    <t>Napomena o planskom osnovu:</t>
  </si>
  <si>
    <t>Dozvoljena spratnost i visina objekata:</t>
  </si>
  <si>
    <t>Dozvoljen stepen zauzetosti zemljišta:</t>
  </si>
  <si>
    <t>Registracija objekata:</t>
  </si>
  <si>
    <t>Objekti imaju građevinsku dozvolu: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</si>
  <si>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</si>
  <si>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</si>
  <si>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</si>
  <si>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</si>
  <si>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</si>
  <si>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</si>
  <si>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</si>
  <si>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</si>
  <si>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</si>
  <si>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</si>
  <si>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</si>
  <si>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</si>
  <si>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</si>
  <si>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</si>
  <si>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</si>
  <si>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Vazduh pod pritiskom:</t>
  </si>
  <si>
    <t>Pritisak (bar):</t>
  </si>
  <si>
    <t>Priključak za gas:</t>
  </si>
  <si>
    <t>Ukoliko gasa nema na lokaciji, koliko je udaljena najbliža priključna stanica (m):</t>
  </si>
  <si>
    <t>Internet priključak:</t>
  </si>
  <si>
    <t>Tip veze i ukupna brzina:</t>
  </si>
  <si>
    <t>Ostala infrastruktura:</t>
  </si>
  <si>
    <t>Telefon:</t>
  </si>
  <si>
    <t>Kanalizacija:</t>
  </si>
  <si>
    <t>Pristupne saobraćajnice:</t>
  </si>
  <si>
    <t>Drugo:</t>
  </si>
  <si>
    <t>Zahvaljujemo Vam se na popunjavanju upitnika. Napominjemo Vam da nam obavezno uz ovaj upitnik pošaljete fotografije Vaše lokacije i šematski plan (ukoliko postoje).</t>
  </si>
  <si>
    <t>Namjena zemljišta:</t>
  </si>
  <si>
    <t>Namjena ili naziv:</t>
  </si>
  <si>
    <t>Cijena (€/m2):</t>
  </si>
  <si>
    <t>Vlasnički udio (%):</t>
  </si>
  <si>
    <t>Trenutna namjena zemljišta:</t>
  </si>
  <si>
    <t>Ako je više namjena - upisati pretežnu:</t>
  </si>
  <si>
    <t>Zemljište privedeno namjeni:</t>
  </si>
  <si>
    <t>Tip grijanja i opis:</t>
  </si>
  <si>
    <t>Gradska razvojna agencija Banja Luka</t>
  </si>
  <si>
    <t>Ukoliko se Vaša lokacija sastoji iz više fizički razdvojenih parcela, navedite njihove individualne površine, namjenu i opišite međusoban odnos. Ukoliko smatrate da je praktičnije, možete popuniti po jedan odvojen upitnik za svaku fizički odvojenu parcelu (lokaciju):</t>
  </si>
  <si>
    <r>
      <t xml:space="preserve">Slobodan opis lokacije:
</t>
    </r>
    <r>
      <rPr>
        <sz val="10"/>
        <rFont val="Arial"/>
      </rPr>
      <t xml:space="preserve">(U kratkim crtama opišite lokaciju, originalnu namjenu, potencijale, blizinu infrastrukture...) </t>
    </r>
  </si>
  <si>
    <t>Podaci o namjeni zemljišta:</t>
  </si>
  <si>
    <t>Grijanje: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</si>
</sst>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/mm/yyyy"/>
  </numFmts>
  <fonts count="17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b/>
      <sz val="9"/>
      <name val="Arial"/>
    </font>
    <font>
      <b/>
      <sz val="9"/>
      <color rgb="FF000080"/>
      <name val="Arial"/>
    </font>
    <font>
      <sz val="9"/>
      <color rgb="FF000080"/>
      <name val="Arial"/>
    </font>
    <font>
      <b/>
      <sz val="10"/>
      <name val="Arial"/>
    </font>
    <font>
      <sz val="10"/>
      <color rgb="FF000080"/>
      <name val="Arial"/>
    </font>
    <font>
      <b/>
      <sz val="10"/>
      <color rgb="FF000080"/>
      <name val="Arial"/>
    </font>
    <font>
      <b/>
      <sz val="11"/>
      <name val="Arial"/>
    </font>
    <font>
      <sz val="9"/>
      <name val="Arial"/>
    </font>
    <font>
      <sz val="9"/>
      <color rgb="FF003366"/>
      <name val="Arial"/>
    </font>
    <font>
      <sz val="10"/>
      <color rgb="FF003366"/>
      <name val="Arial"/>
    </font>
    <font>
      <b/>
      <sz val="8"/>
      <name val="Arial"/>
    </font>
    <font>
      <b/>
      <sz val="7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12" fillId="0" borderId="0" xfId="0" applyFont="1"/>
    <xf numFmtId="0" fontId="5" fillId="2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3" borderId="37" xfId="0" applyNumberFormat="1" applyFont="1" applyFill="1" applyBorder="1" applyAlignment="1">
      <alignment horizontal="center" vertical="center" wrapText="1"/>
    </xf>
    <xf numFmtId="1" fontId="7" fillId="3" borderId="37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" fontId="7" fillId="3" borderId="38" xfId="0" applyNumberFormat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7" fillId="3" borderId="39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/>
    </xf>
    <xf numFmtId="2" fontId="7" fillId="3" borderId="4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11" fillId="2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8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" fontId="5" fillId="2" borderId="14" xfId="0" applyNumberFormat="1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7" fillId="3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7" fillId="3" borderId="1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3" xfId="0" applyFont="1" applyBorder="1"/>
    <xf numFmtId="0" fontId="11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0" borderId="25" xfId="0" applyFont="1" applyBorder="1"/>
    <xf numFmtId="2" fontId="7" fillId="3" borderId="31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5" fillId="2" borderId="14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3" fillId="0" borderId="10" xfId="0" applyFont="1" applyBorder="1"/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0" xfId="0" applyFont="1" applyBorder="1"/>
    <xf numFmtId="2" fontId="7" fillId="3" borderId="32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2" fontId="7" fillId="3" borderId="6" xfId="0" applyNumberFormat="1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16" fillId="0" borderId="0" xfId="0" applyFont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13" fillId="3" borderId="3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5" fillId="2" borderId="14" xfId="0" applyFont="1" applyFill="1" applyBorder="1" applyAlignment="1">
      <alignment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3" fillId="0" borderId="45" xfId="0" applyFont="1" applyBorder="1"/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11" xfId="0" applyFont="1" applyBorder="1"/>
    <xf numFmtId="0" fontId="8" fillId="2" borderId="1" xfId="0" applyFont="1" applyFill="1" applyBorder="1" applyAlignment="1">
      <alignment horizontal="center" vertical="center"/>
    </xf>
    <xf numFmtId="0" fontId="3" fillId="0" borderId="46" xfId="0" applyFont="1" applyBorder="1"/>
    <xf numFmtId="0" fontId="3" fillId="0" borderId="29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7" fillId="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wrapText="1"/>
    </xf>
    <xf numFmtId="0" fontId="3" fillId="0" borderId="43" xfId="0" applyFont="1" applyBorder="1"/>
    <xf numFmtId="0" fontId="11" fillId="0" borderId="2" xfId="0" applyFont="1" applyBorder="1" applyAlignment="1">
      <alignment horizontal="center" vertical="center" wrapText="1"/>
    </xf>
    <xf numFmtId="1" fontId="9" fillId="3" borderId="24" xfId="0" applyNumberFormat="1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2" fontId="7" fillId="3" borderId="34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B125" sqref="B125:E126"/>
    </sheetView>
  </sheetViews>
  <sheetFormatPr defaultColWidth="14.42578125" defaultRowHeight="15" customHeight="1" x14ac:dyDescent="0.2"/>
  <cols>
    <col min="1" max="1" width="2.28515625" customWidth="1"/>
    <col min="2" max="9" width="9.140625" customWidth="1"/>
    <col min="10" max="10" width="11.85546875" customWidth="1"/>
    <col min="11" max="12" width="9.140625" customWidth="1"/>
    <col min="13" max="13" width="20" customWidth="1"/>
    <col min="14" max="14" width="10.28515625" customWidth="1"/>
    <col min="15" max="27" width="9.140625" customWidth="1"/>
  </cols>
  <sheetData>
    <row r="1" spans="1:27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x14ac:dyDescent="0.2">
      <c r="A2" s="1"/>
      <c r="B2" s="141" t="s">
        <v>346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5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96"/>
      <c r="C3" s="99"/>
      <c r="D3" s="99"/>
      <c r="E3" s="99"/>
      <c r="F3" s="99"/>
      <c r="G3" s="99"/>
      <c r="H3" s="99"/>
      <c r="I3" s="99"/>
      <c r="J3" s="99"/>
      <c r="K3" s="99"/>
      <c r="L3" s="98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x14ac:dyDescent="0.2">
      <c r="A4" s="1"/>
      <c r="B4" s="139" t="s">
        <v>56</v>
      </c>
      <c r="C4" s="99"/>
      <c r="D4" s="99"/>
      <c r="E4" s="99"/>
      <c r="F4" s="99"/>
      <c r="G4" s="99"/>
      <c r="H4" s="99"/>
      <c r="I4" s="99"/>
      <c r="J4" s="99"/>
      <c r="K4" s="99"/>
      <c r="L4" s="98"/>
      <c r="M4" s="7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">
      <c r="A5" s="1"/>
      <c r="B5" s="61"/>
      <c r="C5" s="62"/>
      <c r="D5" s="62"/>
      <c r="E5" s="62"/>
      <c r="F5" s="62"/>
      <c r="G5" s="62"/>
      <c r="H5" s="62"/>
      <c r="I5" s="62"/>
      <c r="J5" s="62"/>
      <c r="K5" s="62"/>
      <c r="L5" s="63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 x14ac:dyDescent="0.2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 x14ac:dyDescent="0.2">
      <c r="A7" s="1"/>
      <c r="B7" s="58" t="s">
        <v>77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 x14ac:dyDescent="0.2">
      <c r="A8" s="1"/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 x14ac:dyDescent="0.2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 x14ac:dyDescent="0.2">
      <c r="A10" s="1"/>
      <c r="B10" s="143" t="s">
        <v>86</v>
      </c>
      <c r="C10" s="93"/>
      <c r="D10" s="93"/>
      <c r="E10" s="130"/>
      <c r="F10" s="142"/>
      <c r="G10" s="93"/>
      <c r="H10" s="93"/>
      <c r="I10" s="93"/>
      <c r="J10" s="93"/>
      <c r="K10" s="93"/>
      <c r="L10" s="10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2">
      <c r="A11" s="1"/>
      <c r="B11" s="88" t="s">
        <v>100</v>
      </c>
      <c r="C11" s="50"/>
      <c r="D11" s="50"/>
      <c r="E11" s="51"/>
      <c r="F11" s="70"/>
      <c r="G11" s="50"/>
      <c r="H11" s="50"/>
      <c r="I11" s="50"/>
      <c r="J11" s="50"/>
      <c r="K11" s="50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2">
      <c r="A12" s="1"/>
      <c r="B12" s="88" t="s">
        <v>115</v>
      </c>
      <c r="C12" s="50"/>
      <c r="D12" s="50"/>
      <c r="E12" s="51"/>
      <c r="F12" s="70"/>
      <c r="G12" s="50"/>
      <c r="H12" s="50"/>
      <c r="I12" s="50"/>
      <c r="J12" s="50"/>
      <c r="K12" s="50"/>
      <c r="L12" s="6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2">
      <c r="A13" s="1"/>
      <c r="B13" s="88" t="s">
        <v>125</v>
      </c>
      <c r="C13" s="50"/>
      <c r="D13" s="50"/>
      <c r="E13" s="51"/>
      <c r="F13" s="70"/>
      <c r="G13" s="50"/>
      <c r="H13" s="50"/>
      <c r="I13" s="50"/>
      <c r="J13" s="50"/>
      <c r="K13" s="50"/>
      <c r="L13" s="6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9.5" customHeight="1" x14ac:dyDescent="0.2">
      <c r="A14" s="1"/>
      <c r="B14" s="88" t="s">
        <v>134</v>
      </c>
      <c r="C14" s="50"/>
      <c r="D14" s="50"/>
      <c r="E14" s="51"/>
      <c r="F14" s="70"/>
      <c r="G14" s="50"/>
      <c r="H14" s="50"/>
      <c r="I14" s="50"/>
      <c r="J14" s="50"/>
      <c r="K14" s="50"/>
      <c r="L14" s="6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9.5" customHeight="1" x14ac:dyDescent="0.2">
      <c r="A15" s="1"/>
      <c r="B15" s="88" t="s">
        <v>141</v>
      </c>
      <c r="C15" s="50"/>
      <c r="D15" s="50"/>
      <c r="E15" s="51"/>
      <c r="F15" s="86"/>
      <c r="G15" s="50"/>
      <c r="H15" s="50"/>
      <c r="I15" s="50"/>
      <c r="J15" s="50"/>
      <c r="K15" s="50"/>
      <c r="L15" s="6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2">
      <c r="A16" s="1"/>
      <c r="B16" s="88" t="s">
        <v>151</v>
      </c>
      <c r="C16" s="50"/>
      <c r="D16" s="50"/>
      <c r="E16" s="51"/>
      <c r="F16" s="70"/>
      <c r="G16" s="50"/>
      <c r="H16" s="50"/>
      <c r="I16" s="50"/>
      <c r="J16" s="50"/>
      <c r="K16" s="50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2">
      <c r="A17" s="1"/>
      <c r="B17" s="89" t="s">
        <v>157</v>
      </c>
      <c r="C17" s="72"/>
      <c r="D17" s="72"/>
      <c r="E17" s="83"/>
      <c r="F17" s="140"/>
      <c r="G17" s="72"/>
      <c r="H17" s="72"/>
      <c r="I17" s="72"/>
      <c r="J17" s="72"/>
      <c r="K17" s="72"/>
      <c r="L17" s="7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">
      <c r="A18" s="1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2">
      <c r="A19" s="1"/>
      <c r="B19" s="58" t="s">
        <v>175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2">
      <c r="A20" s="1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 x14ac:dyDescent="0.2">
      <c r="A21" s="12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6.5" customHeight="1" x14ac:dyDescent="0.2">
      <c r="A22" s="1"/>
      <c r="B22" s="92" t="s">
        <v>190</v>
      </c>
      <c r="C22" s="93"/>
      <c r="D22" s="93"/>
      <c r="E22" s="93"/>
      <c r="F22" s="101"/>
      <c r="G22" s="10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2">
      <c r="A23" s="1"/>
      <c r="B23" s="90" t="s">
        <v>201</v>
      </c>
      <c r="C23" s="72"/>
      <c r="D23" s="72"/>
      <c r="E23" s="72"/>
      <c r="F23" s="103"/>
      <c r="G23" s="6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 x14ac:dyDescent="0.2">
      <c r="A24" s="1"/>
      <c r="B24" s="15"/>
      <c r="C24" s="15"/>
      <c r="D24" s="15"/>
      <c r="E24" s="15"/>
      <c r="F24" s="16"/>
      <c r="G24" s="1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 x14ac:dyDescent="0.2">
      <c r="A25" s="1"/>
      <c r="B25" s="95" t="s">
        <v>347</v>
      </c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 x14ac:dyDescent="0.2">
      <c r="A26" s="1"/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 x14ac:dyDescent="0.2">
      <c r="A27" s="1"/>
      <c r="B27" s="96"/>
      <c r="C27" s="99"/>
      <c r="D27" s="99"/>
      <c r="E27" s="99"/>
      <c r="F27" s="99"/>
      <c r="G27" s="99"/>
      <c r="H27" s="99"/>
      <c r="I27" s="99"/>
      <c r="J27" s="99"/>
      <c r="K27" s="99"/>
      <c r="L27" s="9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 x14ac:dyDescent="0.2">
      <c r="A28" s="1"/>
      <c r="B28" s="85"/>
      <c r="C28" s="78"/>
      <c r="D28" s="77" t="s">
        <v>238</v>
      </c>
      <c r="E28" s="78"/>
      <c r="F28" s="94" t="s">
        <v>338</v>
      </c>
      <c r="G28" s="53"/>
      <c r="H28" s="78"/>
      <c r="I28" s="94" t="s">
        <v>251</v>
      </c>
      <c r="J28" s="53"/>
      <c r="K28" s="53"/>
      <c r="L28" s="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2">
      <c r="A29" s="1"/>
      <c r="B29" s="91" t="s">
        <v>257</v>
      </c>
      <c r="C29" s="57"/>
      <c r="D29" s="79"/>
      <c r="E29" s="57"/>
      <c r="F29" s="100"/>
      <c r="G29" s="66"/>
      <c r="H29" s="57"/>
      <c r="I29" s="152"/>
      <c r="J29" s="66"/>
      <c r="K29" s="66"/>
      <c r="L29" s="6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2">
      <c r="A30" s="1"/>
      <c r="B30" s="88" t="s">
        <v>258</v>
      </c>
      <c r="C30" s="51"/>
      <c r="D30" s="79"/>
      <c r="E30" s="57"/>
      <c r="F30" s="100"/>
      <c r="G30" s="66"/>
      <c r="H30" s="57"/>
      <c r="I30" s="153"/>
      <c r="J30" s="50"/>
      <c r="K30" s="50"/>
      <c r="L30" s="6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2">
      <c r="A31" s="1"/>
      <c r="B31" s="88" t="s">
        <v>259</v>
      </c>
      <c r="C31" s="51"/>
      <c r="D31" s="79"/>
      <c r="E31" s="57"/>
      <c r="F31" s="100"/>
      <c r="G31" s="66"/>
      <c r="H31" s="57"/>
      <c r="I31" s="153"/>
      <c r="J31" s="50"/>
      <c r="K31" s="50"/>
      <c r="L31" s="6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 x14ac:dyDescent="0.2">
      <c r="A32" s="1"/>
      <c r="B32" s="88" t="s">
        <v>260</v>
      </c>
      <c r="C32" s="51"/>
      <c r="D32" s="79"/>
      <c r="E32" s="57"/>
      <c r="F32" s="100"/>
      <c r="G32" s="66"/>
      <c r="H32" s="57"/>
      <c r="I32" s="153"/>
      <c r="J32" s="50"/>
      <c r="K32" s="50"/>
      <c r="L32" s="6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 x14ac:dyDescent="0.2">
      <c r="A33" s="1"/>
      <c r="B33" s="89" t="s">
        <v>261</v>
      </c>
      <c r="C33" s="83"/>
      <c r="D33" s="151"/>
      <c r="E33" s="112"/>
      <c r="F33" s="149"/>
      <c r="G33" s="62"/>
      <c r="H33" s="112"/>
      <c r="I33" s="148"/>
      <c r="J33" s="72"/>
      <c r="K33" s="72"/>
      <c r="L33" s="7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 x14ac:dyDescent="0.2">
      <c r="A34" s="1"/>
      <c r="B34" s="15"/>
      <c r="C34" s="15"/>
      <c r="D34" s="15"/>
      <c r="E34" s="15"/>
      <c r="F34" s="16"/>
      <c r="G34" s="1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2">
      <c r="A35" s="1"/>
      <c r="B35" s="58" t="s">
        <v>348</v>
      </c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2">
      <c r="A36" s="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55.5" customHeight="1" x14ac:dyDescent="0.2">
      <c r="A37" s="1"/>
      <c r="B37" s="147"/>
      <c r="C37" s="53"/>
      <c r="D37" s="53"/>
      <c r="E37" s="53"/>
      <c r="F37" s="53"/>
      <c r="G37" s="53"/>
      <c r="H37" s="53"/>
      <c r="I37" s="53"/>
      <c r="J37" s="53"/>
      <c r="K37" s="53"/>
      <c r="L37" s="5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46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9.75" customHeight="1" x14ac:dyDescent="0.2">
      <c r="A39" s="17"/>
      <c r="B39" s="81" t="s">
        <v>262</v>
      </c>
      <c r="C39" s="78"/>
      <c r="D39" s="80" t="s">
        <v>339</v>
      </c>
      <c r="E39" s="78"/>
      <c r="F39" s="18" t="s">
        <v>263</v>
      </c>
      <c r="G39" s="18" t="s">
        <v>264</v>
      </c>
      <c r="H39" s="80" t="s">
        <v>265</v>
      </c>
      <c r="I39" s="78"/>
      <c r="J39" s="18" t="s">
        <v>266</v>
      </c>
      <c r="K39" s="18" t="s">
        <v>267</v>
      </c>
      <c r="L39" s="18" t="s">
        <v>268</v>
      </c>
      <c r="M39" s="18" t="s">
        <v>269</v>
      </c>
      <c r="N39" s="18" t="s">
        <v>270</v>
      </c>
      <c r="O39" s="80" t="s">
        <v>271</v>
      </c>
      <c r="P39" s="54"/>
      <c r="Q39" s="80" t="s">
        <v>272</v>
      </c>
      <c r="R39" s="54"/>
      <c r="S39" s="19"/>
      <c r="T39" s="17"/>
      <c r="U39" s="17"/>
      <c r="V39" s="17"/>
      <c r="W39" s="17"/>
      <c r="X39" s="17"/>
      <c r="Y39" s="17"/>
      <c r="Z39" s="17"/>
      <c r="AA39" s="17"/>
    </row>
    <row r="40" spans="1:27" ht="15" customHeight="1" x14ac:dyDescent="0.2">
      <c r="A40" s="17"/>
      <c r="B40" s="150" t="s">
        <v>273</v>
      </c>
      <c r="C40" s="57"/>
      <c r="D40" s="56"/>
      <c r="E40" s="57"/>
      <c r="F40" s="20"/>
      <c r="G40" s="21"/>
      <c r="H40" s="56"/>
      <c r="I40" s="57"/>
      <c r="J40" s="22"/>
      <c r="K40" s="22"/>
      <c r="L40" s="23"/>
      <c r="M40" s="20"/>
      <c r="N40" s="24" t="s">
        <v>0</v>
      </c>
      <c r="O40" s="56"/>
      <c r="P40" s="57"/>
      <c r="Q40" s="56"/>
      <c r="R40" s="67"/>
      <c r="S40" s="25"/>
      <c r="T40" s="17"/>
      <c r="U40" s="17"/>
      <c r="V40" s="17"/>
      <c r="W40" s="17"/>
      <c r="X40" s="17"/>
      <c r="Y40" s="17"/>
      <c r="Z40" s="17"/>
      <c r="AA40" s="17"/>
    </row>
    <row r="41" spans="1:27" ht="15" customHeight="1" x14ac:dyDescent="0.2">
      <c r="A41" s="17"/>
      <c r="B41" s="55" t="s">
        <v>274</v>
      </c>
      <c r="C41" s="51"/>
      <c r="D41" s="56"/>
      <c r="E41" s="57"/>
      <c r="F41" s="20"/>
      <c r="G41" s="26"/>
      <c r="H41" s="68"/>
      <c r="I41" s="51"/>
      <c r="J41" s="27"/>
      <c r="K41" s="27"/>
      <c r="L41" s="28"/>
      <c r="M41" s="20"/>
      <c r="N41" s="29" t="s">
        <v>0</v>
      </c>
      <c r="O41" s="56"/>
      <c r="P41" s="57"/>
      <c r="Q41" s="68"/>
      <c r="R41" s="69"/>
      <c r="S41" s="25"/>
      <c r="T41" s="17"/>
      <c r="U41" s="17"/>
      <c r="V41" s="17"/>
      <c r="W41" s="17"/>
      <c r="X41" s="17"/>
      <c r="Y41" s="17"/>
      <c r="Z41" s="17"/>
      <c r="AA41" s="17"/>
    </row>
    <row r="42" spans="1:27" ht="15" customHeight="1" x14ac:dyDescent="0.2">
      <c r="A42" s="17"/>
      <c r="B42" s="55" t="s">
        <v>275</v>
      </c>
      <c r="C42" s="51"/>
      <c r="D42" s="56"/>
      <c r="E42" s="57"/>
      <c r="F42" s="20"/>
      <c r="G42" s="21"/>
      <c r="H42" s="56"/>
      <c r="I42" s="57"/>
      <c r="J42" s="22"/>
      <c r="K42" s="22"/>
      <c r="L42" s="23"/>
      <c r="M42" s="20"/>
      <c r="N42" s="29" t="s">
        <v>0</v>
      </c>
      <c r="O42" s="56"/>
      <c r="P42" s="57"/>
      <c r="Q42" s="56"/>
      <c r="R42" s="67"/>
      <c r="S42" s="25"/>
      <c r="T42" s="17"/>
      <c r="U42" s="17"/>
      <c r="V42" s="17"/>
      <c r="W42" s="17"/>
      <c r="X42" s="17"/>
      <c r="Y42" s="17"/>
      <c r="Z42" s="17"/>
      <c r="AA42" s="17"/>
    </row>
    <row r="43" spans="1:27" ht="15" customHeight="1" x14ac:dyDescent="0.2">
      <c r="A43" s="17"/>
      <c r="B43" s="55" t="s">
        <v>276</v>
      </c>
      <c r="C43" s="51"/>
      <c r="D43" s="56"/>
      <c r="E43" s="57"/>
      <c r="F43" s="20"/>
      <c r="G43" s="21"/>
      <c r="H43" s="56"/>
      <c r="I43" s="57"/>
      <c r="J43" s="22"/>
      <c r="K43" s="22"/>
      <c r="L43" s="23"/>
      <c r="M43" s="20"/>
      <c r="N43" s="29" t="s">
        <v>0</v>
      </c>
      <c r="O43" s="56"/>
      <c r="P43" s="57"/>
      <c r="Q43" s="56"/>
      <c r="R43" s="67"/>
      <c r="S43" s="25"/>
      <c r="T43" s="17"/>
      <c r="U43" s="17"/>
      <c r="V43" s="17"/>
      <c r="W43" s="17"/>
      <c r="X43" s="17"/>
      <c r="Y43" s="17"/>
      <c r="Z43" s="17"/>
      <c r="AA43" s="17"/>
    </row>
    <row r="44" spans="1:27" ht="15" customHeight="1" x14ac:dyDescent="0.2">
      <c r="A44" s="17"/>
      <c r="B44" s="55" t="s">
        <v>277</v>
      </c>
      <c r="C44" s="51"/>
      <c r="D44" s="56"/>
      <c r="E44" s="57"/>
      <c r="F44" s="20"/>
      <c r="G44" s="21"/>
      <c r="H44" s="56"/>
      <c r="I44" s="57"/>
      <c r="J44" s="22"/>
      <c r="K44" s="22"/>
      <c r="L44" s="23"/>
      <c r="M44" s="20"/>
      <c r="N44" s="29" t="s">
        <v>0</v>
      </c>
      <c r="O44" s="56"/>
      <c r="P44" s="57"/>
      <c r="Q44" s="56"/>
      <c r="R44" s="67"/>
      <c r="S44" s="25"/>
      <c r="T44" s="17"/>
      <c r="U44" s="17"/>
      <c r="V44" s="17"/>
      <c r="W44" s="17"/>
      <c r="X44" s="17"/>
      <c r="Y44" s="17"/>
      <c r="Z44" s="17"/>
      <c r="AA44" s="17"/>
    </row>
    <row r="45" spans="1:27" ht="15" customHeight="1" x14ac:dyDescent="0.2">
      <c r="A45" s="17"/>
      <c r="B45" s="55" t="s">
        <v>278</v>
      </c>
      <c r="C45" s="51"/>
      <c r="D45" s="56"/>
      <c r="E45" s="57"/>
      <c r="F45" s="20"/>
      <c r="G45" s="21"/>
      <c r="H45" s="56"/>
      <c r="I45" s="57"/>
      <c r="J45" s="22"/>
      <c r="K45" s="22"/>
      <c r="L45" s="23"/>
      <c r="M45" s="20"/>
      <c r="N45" s="29" t="s">
        <v>0</v>
      </c>
      <c r="O45" s="56"/>
      <c r="P45" s="57"/>
      <c r="Q45" s="56"/>
      <c r="R45" s="67"/>
      <c r="S45" s="25"/>
      <c r="T45" s="17"/>
      <c r="U45" s="17"/>
      <c r="V45" s="17"/>
      <c r="W45" s="17"/>
      <c r="X45" s="17"/>
      <c r="Y45" s="17"/>
      <c r="Z45" s="17"/>
      <c r="AA45" s="17"/>
    </row>
    <row r="46" spans="1:27" ht="15" customHeight="1" x14ac:dyDescent="0.2">
      <c r="A46" s="17"/>
      <c r="B46" s="55" t="s">
        <v>279</v>
      </c>
      <c r="C46" s="51"/>
      <c r="D46" s="56"/>
      <c r="E46" s="57"/>
      <c r="F46" s="20"/>
      <c r="G46" s="21"/>
      <c r="H46" s="56"/>
      <c r="I46" s="57"/>
      <c r="J46" s="22"/>
      <c r="K46" s="22"/>
      <c r="L46" s="23"/>
      <c r="M46" s="20"/>
      <c r="N46" s="29" t="s">
        <v>0</v>
      </c>
      <c r="O46" s="56"/>
      <c r="P46" s="57"/>
      <c r="Q46" s="56"/>
      <c r="R46" s="67"/>
      <c r="S46" s="25"/>
      <c r="T46" s="17"/>
      <c r="U46" s="17"/>
      <c r="V46" s="17"/>
      <c r="W46" s="17"/>
      <c r="X46" s="17"/>
      <c r="Y46" s="17"/>
      <c r="Z46" s="17"/>
      <c r="AA46" s="17"/>
    </row>
    <row r="47" spans="1:27" ht="15" customHeight="1" x14ac:dyDescent="0.2">
      <c r="A47" s="17"/>
      <c r="B47" s="55" t="s">
        <v>280</v>
      </c>
      <c r="C47" s="51"/>
      <c r="D47" s="56"/>
      <c r="E47" s="57"/>
      <c r="F47" s="20"/>
      <c r="G47" s="21"/>
      <c r="H47" s="56"/>
      <c r="I47" s="57"/>
      <c r="J47" s="22"/>
      <c r="K47" s="22"/>
      <c r="L47" s="23"/>
      <c r="M47" s="20"/>
      <c r="N47" s="29" t="s">
        <v>0</v>
      </c>
      <c r="O47" s="56"/>
      <c r="P47" s="57"/>
      <c r="Q47" s="56"/>
      <c r="R47" s="67"/>
      <c r="S47" s="25"/>
      <c r="T47" s="17"/>
      <c r="U47" s="17"/>
      <c r="V47" s="17"/>
      <c r="W47" s="17"/>
      <c r="X47" s="17"/>
      <c r="Y47" s="17"/>
      <c r="Z47" s="17"/>
      <c r="AA47" s="17"/>
    </row>
    <row r="48" spans="1:27" ht="15" customHeight="1" x14ac:dyDescent="0.2">
      <c r="A48" s="17"/>
      <c r="B48" s="55" t="s">
        <v>281</v>
      </c>
      <c r="C48" s="51"/>
      <c r="D48" s="56"/>
      <c r="E48" s="57"/>
      <c r="F48" s="20"/>
      <c r="G48" s="21"/>
      <c r="H48" s="56"/>
      <c r="I48" s="57"/>
      <c r="J48" s="22"/>
      <c r="K48" s="22"/>
      <c r="L48" s="23"/>
      <c r="M48" s="20"/>
      <c r="N48" s="29" t="s">
        <v>0</v>
      </c>
      <c r="O48" s="56"/>
      <c r="P48" s="57"/>
      <c r="Q48" s="56"/>
      <c r="R48" s="67"/>
      <c r="S48" s="25"/>
      <c r="T48" s="17"/>
      <c r="U48" s="17"/>
      <c r="V48" s="17"/>
      <c r="W48" s="17"/>
      <c r="X48" s="17"/>
      <c r="Y48" s="17"/>
      <c r="Z48" s="17"/>
      <c r="AA48" s="17"/>
    </row>
    <row r="49" spans="1:27" ht="15" customHeight="1" x14ac:dyDescent="0.2">
      <c r="A49" s="17"/>
      <c r="B49" s="155" t="s">
        <v>282</v>
      </c>
      <c r="C49" s="83"/>
      <c r="D49" s="111"/>
      <c r="E49" s="112"/>
      <c r="F49" s="32"/>
      <c r="G49" s="33"/>
      <c r="H49" s="111"/>
      <c r="I49" s="112"/>
      <c r="J49" s="34"/>
      <c r="K49" s="34"/>
      <c r="L49" s="35"/>
      <c r="M49" s="32"/>
      <c r="N49" s="36" t="s">
        <v>0</v>
      </c>
      <c r="O49" s="111"/>
      <c r="P49" s="112"/>
      <c r="Q49" s="111"/>
      <c r="R49" s="63"/>
      <c r="S49" s="25"/>
      <c r="T49" s="17"/>
      <c r="U49" s="17"/>
      <c r="V49" s="17"/>
      <c r="W49" s="17"/>
      <c r="X49" s="17"/>
      <c r="Y49" s="17"/>
      <c r="Z49" s="17"/>
      <c r="AA49" s="17"/>
    </row>
    <row r="50" spans="1:27" ht="12" customHeight="1" x14ac:dyDescent="0.2">
      <c r="A50" s="1"/>
      <c r="B50" s="37"/>
      <c r="C50" s="37"/>
      <c r="D50" s="37"/>
      <c r="E50" s="37"/>
      <c r="F50" s="38"/>
      <c r="G50" s="38"/>
      <c r="H50" s="25"/>
      <c r="I50" s="25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x14ac:dyDescent="0.2">
      <c r="A51" s="1"/>
      <c r="B51" s="37"/>
      <c r="C51" s="37"/>
      <c r="D51" s="37"/>
      <c r="E51" s="37"/>
      <c r="F51" s="38"/>
      <c r="G51" s="38"/>
      <c r="H51" s="25"/>
      <c r="I51" s="25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2">
      <c r="A52" s="1"/>
      <c r="B52" s="58" t="s">
        <v>283</v>
      </c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2">
      <c r="A53" s="1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52" t="s">
        <v>284</v>
      </c>
      <c r="C55" s="53"/>
      <c r="D55" s="53"/>
      <c r="E55" s="53"/>
      <c r="F55" s="53"/>
      <c r="G55" s="53"/>
      <c r="H55" s="53"/>
      <c r="I55" s="53"/>
      <c r="J55" s="53"/>
      <c r="K55" s="53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 x14ac:dyDescent="0.2">
      <c r="A56" s="1"/>
      <c r="B56" s="75" t="s">
        <v>285</v>
      </c>
      <c r="C56" s="66"/>
      <c r="D56" s="66"/>
      <c r="E56" s="57"/>
      <c r="F56" s="65"/>
      <c r="G56" s="66"/>
      <c r="H56" s="66"/>
      <c r="I56" s="66"/>
      <c r="J56" s="66"/>
      <c r="K56" s="66"/>
      <c r="L56" s="6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 x14ac:dyDescent="0.2">
      <c r="A57" s="1"/>
      <c r="B57" s="84" t="s">
        <v>286</v>
      </c>
      <c r="C57" s="50"/>
      <c r="D57" s="50"/>
      <c r="E57" s="51"/>
      <c r="F57" s="70"/>
      <c r="G57" s="50"/>
      <c r="H57" s="50"/>
      <c r="I57" s="50"/>
      <c r="J57" s="50"/>
      <c r="K57" s="50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 x14ac:dyDescent="0.2">
      <c r="A58" s="1"/>
      <c r="B58" s="84" t="s">
        <v>287</v>
      </c>
      <c r="C58" s="50"/>
      <c r="D58" s="50"/>
      <c r="E58" s="51"/>
      <c r="F58" s="70"/>
      <c r="G58" s="50"/>
      <c r="H58" s="50"/>
      <c r="I58" s="50"/>
      <c r="J58" s="50"/>
      <c r="K58" s="50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 x14ac:dyDescent="0.2">
      <c r="A59" s="1"/>
      <c r="B59" s="154" t="s">
        <v>288</v>
      </c>
      <c r="C59" s="72"/>
      <c r="D59" s="72"/>
      <c r="E59" s="83"/>
      <c r="F59" s="71"/>
      <c r="G59" s="72"/>
      <c r="H59" s="72"/>
      <c r="I59" s="72"/>
      <c r="J59" s="72"/>
      <c r="K59" s="72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 x14ac:dyDescent="0.2">
      <c r="A60" s="1"/>
      <c r="B60" s="10"/>
      <c r="C60" s="10"/>
      <c r="D60" s="10"/>
      <c r="E60" s="10"/>
      <c r="F60" s="40"/>
      <c r="G60" s="40"/>
      <c r="H60" s="40"/>
      <c r="I60" s="40"/>
      <c r="J60" s="40"/>
      <c r="K60" s="40"/>
      <c r="L60" s="4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74" t="s">
        <v>289</v>
      </c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 x14ac:dyDescent="0.2">
      <c r="A62" s="1"/>
      <c r="B62" s="75" t="s">
        <v>290</v>
      </c>
      <c r="C62" s="66"/>
      <c r="D62" s="66"/>
      <c r="E62" s="57"/>
      <c r="F62" s="110"/>
      <c r="G62" s="66"/>
      <c r="H62" s="66"/>
      <c r="I62" s="66"/>
      <c r="J62" s="66"/>
      <c r="K62" s="66"/>
      <c r="L62" s="6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 x14ac:dyDescent="0.2">
      <c r="A63" s="1"/>
      <c r="B63" s="49" t="s">
        <v>340</v>
      </c>
      <c r="C63" s="50"/>
      <c r="D63" s="50"/>
      <c r="E63" s="51"/>
      <c r="F63" s="70"/>
      <c r="G63" s="50"/>
      <c r="H63" s="50"/>
      <c r="I63" s="50"/>
      <c r="J63" s="50"/>
      <c r="K63" s="50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 x14ac:dyDescent="0.2">
      <c r="A64" s="1"/>
      <c r="B64" s="64" t="s">
        <v>291</v>
      </c>
      <c r="C64" s="50"/>
      <c r="D64" s="50"/>
      <c r="E64" s="51"/>
      <c r="F64" s="70"/>
      <c r="G64" s="50"/>
      <c r="H64" s="50"/>
      <c r="I64" s="50"/>
      <c r="J64" s="50"/>
      <c r="K64" s="50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 x14ac:dyDescent="0.2">
      <c r="A65" s="1"/>
      <c r="B65" s="82" t="s">
        <v>292</v>
      </c>
      <c r="C65" s="72"/>
      <c r="D65" s="72"/>
      <c r="E65" s="83"/>
      <c r="F65" s="87"/>
      <c r="G65" s="72"/>
      <c r="H65" s="72"/>
      <c r="I65" s="72"/>
      <c r="J65" s="72"/>
      <c r="K65" s="72"/>
      <c r="L65" s="7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 x14ac:dyDescent="0.2">
      <c r="A66" s="1"/>
      <c r="B66" s="37"/>
      <c r="C66" s="37"/>
      <c r="D66" s="37"/>
      <c r="E66" s="37"/>
      <c r="F66" s="37"/>
      <c r="G66" s="37"/>
      <c r="H66" s="37"/>
      <c r="I66" s="41"/>
      <c r="J66" s="41"/>
      <c r="K66" s="41"/>
      <c r="L66" s="4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52" t="s">
        <v>293</v>
      </c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 x14ac:dyDescent="0.2">
      <c r="A68" s="1"/>
      <c r="B68" s="75" t="s">
        <v>294</v>
      </c>
      <c r="C68" s="66"/>
      <c r="D68" s="66"/>
      <c r="E68" s="57"/>
      <c r="F68" s="65"/>
      <c r="G68" s="66"/>
      <c r="H68" s="66"/>
      <c r="I68" s="66"/>
      <c r="J68" s="66"/>
      <c r="K68" s="66"/>
      <c r="L68" s="6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 x14ac:dyDescent="0.2">
      <c r="A69" s="1"/>
      <c r="B69" s="84" t="s">
        <v>295</v>
      </c>
      <c r="C69" s="50"/>
      <c r="D69" s="50"/>
      <c r="E69" s="51"/>
      <c r="F69" s="70"/>
      <c r="G69" s="50"/>
      <c r="H69" s="50"/>
      <c r="I69" s="50"/>
      <c r="J69" s="50"/>
      <c r="K69" s="50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 x14ac:dyDescent="0.2">
      <c r="A70" s="1"/>
      <c r="B70" s="49" t="s">
        <v>296</v>
      </c>
      <c r="C70" s="50"/>
      <c r="D70" s="50"/>
      <c r="E70" s="51"/>
      <c r="F70" s="68"/>
      <c r="G70" s="50"/>
      <c r="H70" s="50"/>
      <c r="I70" s="50"/>
      <c r="J70" s="50"/>
      <c r="K70" s="50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 x14ac:dyDescent="0.2">
      <c r="A71" s="1"/>
      <c r="B71" s="49" t="s">
        <v>297</v>
      </c>
      <c r="C71" s="50"/>
      <c r="D71" s="50"/>
      <c r="E71" s="51"/>
      <c r="F71" s="68"/>
      <c r="G71" s="50"/>
      <c r="H71" s="50"/>
      <c r="I71" s="50"/>
      <c r="J71" s="50"/>
      <c r="K71" s="50"/>
      <c r="L71" s="6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 customHeight="1" x14ac:dyDescent="0.2">
      <c r="A72" s="1"/>
      <c r="B72" s="49" t="s">
        <v>298</v>
      </c>
      <c r="C72" s="50"/>
      <c r="D72" s="50"/>
      <c r="E72" s="51"/>
      <c r="F72" s="86"/>
      <c r="G72" s="50"/>
      <c r="H72" s="50"/>
      <c r="I72" s="50"/>
      <c r="J72" s="50"/>
      <c r="K72" s="50"/>
      <c r="L72" s="6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 customHeight="1" x14ac:dyDescent="0.2">
      <c r="A73" s="1"/>
      <c r="B73" s="49" t="s">
        <v>299</v>
      </c>
      <c r="C73" s="50"/>
      <c r="D73" s="50"/>
      <c r="E73" s="51"/>
      <c r="F73" s="86"/>
      <c r="G73" s="50"/>
      <c r="H73" s="50"/>
      <c r="I73" s="50"/>
      <c r="J73" s="50"/>
      <c r="K73" s="50"/>
      <c r="L73" s="6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 customHeight="1" x14ac:dyDescent="0.2">
      <c r="A74" s="1"/>
      <c r="B74" s="49" t="s">
        <v>300</v>
      </c>
      <c r="C74" s="50"/>
      <c r="D74" s="50"/>
      <c r="E74" s="51"/>
      <c r="F74" s="68"/>
      <c r="G74" s="50"/>
      <c r="H74" s="50"/>
      <c r="I74" s="50"/>
      <c r="J74" s="50"/>
      <c r="K74" s="50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 x14ac:dyDescent="0.2">
      <c r="A75" s="1"/>
      <c r="B75" s="82" t="s">
        <v>301</v>
      </c>
      <c r="C75" s="72"/>
      <c r="D75" s="72"/>
      <c r="E75" s="83"/>
      <c r="F75" s="87"/>
      <c r="G75" s="72"/>
      <c r="H75" s="72"/>
      <c r="I75" s="72"/>
      <c r="J75" s="72"/>
      <c r="K75" s="72"/>
      <c r="L75" s="7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">
      <c r="A76" s="1"/>
      <c r="B76" s="37"/>
      <c r="C76" s="37"/>
      <c r="D76" s="37"/>
      <c r="E76" s="37"/>
      <c r="F76" s="42"/>
      <c r="G76" s="42"/>
      <c r="H76" s="42"/>
      <c r="I76" s="42"/>
      <c r="J76" s="42"/>
      <c r="K76" s="42"/>
      <c r="L76" s="4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8.25" customHeight="1" x14ac:dyDescent="0.2">
      <c r="A77" s="1"/>
      <c r="B77" s="85" t="s">
        <v>302</v>
      </c>
      <c r="C77" s="53"/>
      <c r="D77" s="53"/>
      <c r="E77" s="53"/>
      <c r="F77" s="94" t="s">
        <v>341</v>
      </c>
      <c r="G77" s="78"/>
      <c r="H77" s="77" t="s">
        <v>291</v>
      </c>
      <c r="I77" s="53"/>
      <c r="J77" s="54"/>
      <c r="K77" s="42"/>
      <c r="L77" s="4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76"/>
      <c r="C78" s="66"/>
      <c r="D78" s="66"/>
      <c r="E78" s="57"/>
      <c r="F78" s="56"/>
      <c r="G78" s="57"/>
      <c r="H78" s="56"/>
      <c r="I78" s="66"/>
      <c r="J78" s="67"/>
      <c r="K78" s="42"/>
      <c r="L78" s="4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76"/>
      <c r="C79" s="66"/>
      <c r="D79" s="66"/>
      <c r="E79" s="57"/>
      <c r="F79" s="56"/>
      <c r="G79" s="57"/>
      <c r="H79" s="56"/>
      <c r="I79" s="66"/>
      <c r="J79" s="67"/>
      <c r="K79" s="42"/>
      <c r="L79" s="4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76"/>
      <c r="C80" s="66"/>
      <c r="D80" s="66"/>
      <c r="E80" s="57"/>
      <c r="F80" s="56"/>
      <c r="G80" s="57"/>
      <c r="H80" s="56"/>
      <c r="I80" s="66"/>
      <c r="J80" s="67"/>
      <c r="K80" s="42"/>
      <c r="L80" s="4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76"/>
      <c r="C81" s="66"/>
      <c r="D81" s="66"/>
      <c r="E81" s="57"/>
      <c r="F81" s="56"/>
      <c r="G81" s="57"/>
      <c r="H81" s="56"/>
      <c r="I81" s="66"/>
      <c r="J81" s="67"/>
      <c r="K81" s="42"/>
      <c r="L81" s="4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76"/>
      <c r="C82" s="66"/>
      <c r="D82" s="66"/>
      <c r="E82" s="57"/>
      <c r="F82" s="56"/>
      <c r="G82" s="57"/>
      <c r="H82" s="56"/>
      <c r="I82" s="66"/>
      <c r="J82" s="67"/>
      <c r="K82" s="42"/>
      <c r="L82" s="4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134"/>
      <c r="C83" s="62"/>
      <c r="D83" s="62"/>
      <c r="E83" s="112"/>
      <c r="F83" s="111"/>
      <c r="G83" s="112"/>
      <c r="H83" s="111"/>
      <c r="I83" s="62"/>
      <c r="J83" s="63"/>
      <c r="K83" s="42"/>
      <c r="L83" s="4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">
      <c r="A84" s="1"/>
      <c r="B84" s="37"/>
      <c r="C84" s="37"/>
      <c r="D84" s="37"/>
      <c r="E84" s="37"/>
      <c r="F84" s="42"/>
      <c r="G84" s="42"/>
      <c r="H84" s="42"/>
      <c r="I84" s="42"/>
      <c r="J84" s="42"/>
      <c r="K84" s="42"/>
      <c r="L84" s="4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2">
      <c r="A85" s="1"/>
      <c r="B85" s="58" t="s">
        <v>303</v>
      </c>
      <c r="C85" s="59"/>
      <c r="D85" s="59"/>
      <c r="E85" s="59"/>
      <c r="F85" s="59"/>
      <c r="G85" s="59"/>
      <c r="H85" s="59"/>
      <c r="I85" s="59"/>
      <c r="J85" s="59"/>
      <c r="K85" s="59"/>
      <c r="L85" s="6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2">
      <c r="A86" s="1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2">
      <c r="A87" s="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52" t="s">
        <v>349</v>
      </c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 customHeight="1" x14ac:dyDescent="0.2">
      <c r="A89" s="1"/>
      <c r="B89" s="119" t="s">
        <v>342</v>
      </c>
      <c r="C89" s="66"/>
      <c r="D89" s="66"/>
      <c r="E89" s="57"/>
      <c r="F89" s="65"/>
      <c r="G89" s="66"/>
      <c r="H89" s="66"/>
      <c r="I89" s="66"/>
      <c r="J89" s="66"/>
      <c r="K89" s="66"/>
      <c r="L89" s="6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 customHeight="1" x14ac:dyDescent="0.2">
      <c r="A90" s="1"/>
      <c r="B90" s="84" t="s">
        <v>343</v>
      </c>
      <c r="C90" s="50"/>
      <c r="D90" s="50"/>
      <c r="E90" s="51"/>
      <c r="F90" s="70"/>
      <c r="G90" s="50"/>
      <c r="H90" s="50"/>
      <c r="I90" s="50"/>
      <c r="J90" s="50"/>
      <c r="K90" s="50"/>
      <c r="L90" s="6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 customHeight="1" x14ac:dyDescent="0.2">
      <c r="A91" s="1"/>
      <c r="B91" s="84" t="s">
        <v>344</v>
      </c>
      <c r="C91" s="50"/>
      <c r="D91" s="50"/>
      <c r="E91" s="51"/>
      <c r="F91" s="70"/>
      <c r="G91" s="50"/>
      <c r="H91" s="50"/>
      <c r="I91" s="50"/>
      <c r="J91" s="50"/>
      <c r="K91" s="50"/>
      <c r="L91" s="6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 customHeight="1" x14ac:dyDescent="0.2">
      <c r="A92" s="1"/>
      <c r="B92" s="144" t="s">
        <v>304</v>
      </c>
      <c r="C92" s="123"/>
      <c r="D92" s="123"/>
      <c r="E92" s="145"/>
      <c r="F92" s="122"/>
      <c r="G92" s="123"/>
      <c r="H92" s="123"/>
      <c r="I92" s="123"/>
      <c r="J92" s="123"/>
      <c r="K92" s="123"/>
      <c r="L92" s="12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52" t="s">
        <v>305</v>
      </c>
      <c r="C93" s="53"/>
      <c r="D93" s="53"/>
      <c r="E93" s="53"/>
      <c r="F93" s="53"/>
      <c r="G93" s="53"/>
      <c r="H93" s="53"/>
      <c r="I93" s="53"/>
      <c r="J93" s="53"/>
      <c r="K93" s="53"/>
      <c r="L93" s="5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 customHeight="1" x14ac:dyDescent="0.2">
      <c r="A94" s="1"/>
      <c r="B94" s="119" t="s">
        <v>305</v>
      </c>
      <c r="C94" s="66"/>
      <c r="D94" s="66"/>
      <c r="E94" s="57"/>
      <c r="F94" s="127"/>
      <c r="G94" s="66"/>
      <c r="H94" s="66"/>
      <c r="I94" s="66"/>
      <c r="J94" s="66"/>
      <c r="K94" s="66"/>
      <c r="L94" s="6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 customHeight="1" x14ac:dyDescent="0.2">
      <c r="A95" s="1"/>
      <c r="B95" s="49" t="s">
        <v>306</v>
      </c>
      <c r="C95" s="50"/>
      <c r="D95" s="50"/>
      <c r="E95" s="51"/>
      <c r="F95" s="125"/>
      <c r="G95" s="50"/>
      <c r="H95" s="50"/>
      <c r="I95" s="50"/>
      <c r="J95" s="50"/>
      <c r="K95" s="50"/>
      <c r="L95" s="6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 customHeight="1" x14ac:dyDescent="0.2">
      <c r="A96" s="1"/>
      <c r="B96" s="49" t="s">
        <v>307</v>
      </c>
      <c r="C96" s="50"/>
      <c r="D96" s="50"/>
      <c r="E96" s="51"/>
      <c r="F96" s="125"/>
      <c r="G96" s="50"/>
      <c r="H96" s="50"/>
      <c r="I96" s="50"/>
      <c r="J96" s="50"/>
      <c r="K96" s="50"/>
      <c r="L96" s="6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 customHeight="1" x14ac:dyDescent="0.2">
      <c r="A97" s="1"/>
      <c r="B97" s="82" t="s">
        <v>308</v>
      </c>
      <c r="C97" s="72"/>
      <c r="D97" s="72"/>
      <c r="E97" s="83"/>
      <c r="F97" s="126"/>
      <c r="G97" s="72"/>
      <c r="H97" s="72"/>
      <c r="I97" s="72"/>
      <c r="J97" s="72"/>
      <c r="K97" s="72"/>
      <c r="L97" s="7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 customHeight="1" x14ac:dyDescent="0.2">
      <c r="A98" s="1"/>
      <c r="B98" s="128" t="s">
        <v>309</v>
      </c>
      <c r="C98" s="99"/>
      <c r="D98" s="99"/>
      <c r="E98" s="99"/>
      <c r="F98" s="99"/>
      <c r="G98" s="99"/>
      <c r="H98" s="99"/>
      <c r="I98" s="99"/>
      <c r="J98" s="99"/>
      <c r="K98" s="99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 customHeight="1" x14ac:dyDescent="0.2">
      <c r="A99" s="1"/>
      <c r="B99" s="129" t="s">
        <v>310</v>
      </c>
      <c r="C99" s="93"/>
      <c r="D99" s="93"/>
      <c r="E99" s="130"/>
      <c r="F99" s="117"/>
      <c r="G99" s="93"/>
      <c r="H99" s="93"/>
      <c r="I99" s="93"/>
      <c r="J99" s="93"/>
      <c r="K99" s="93"/>
      <c r="L99" s="10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 customHeight="1" x14ac:dyDescent="0.2">
      <c r="A100" s="1"/>
      <c r="B100" s="113" t="s">
        <v>291</v>
      </c>
      <c r="C100" s="50"/>
      <c r="D100" s="50"/>
      <c r="E100" s="51"/>
      <c r="F100" s="115"/>
      <c r="G100" s="50"/>
      <c r="H100" s="50"/>
      <c r="I100" s="50"/>
      <c r="J100" s="50"/>
      <c r="K100" s="50"/>
      <c r="L100" s="6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 x14ac:dyDescent="0.2">
      <c r="A101" s="1"/>
      <c r="B101" s="113" t="s">
        <v>311</v>
      </c>
      <c r="C101" s="50"/>
      <c r="D101" s="50"/>
      <c r="E101" s="51"/>
      <c r="F101" s="115"/>
      <c r="G101" s="50"/>
      <c r="H101" s="50"/>
      <c r="I101" s="50"/>
      <c r="J101" s="50"/>
      <c r="K101" s="50"/>
      <c r="L101" s="6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 customHeight="1" x14ac:dyDescent="0.2">
      <c r="A102" s="1"/>
      <c r="B102" s="113" t="s">
        <v>291</v>
      </c>
      <c r="C102" s="50"/>
      <c r="D102" s="50"/>
      <c r="E102" s="51"/>
      <c r="F102" s="115"/>
      <c r="G102" s="50"/>
      <c r="H102" s="50"/>
      <c r="I102" s="50"/>
      <c r="J102" s="50"/>
      <c r="K102" s="50"/>
      <c r="L102" s="6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 x14ac:dyDescent="0.2">
      <c r="A103" s="1"/>
      <c r="B103" s="113" t="s">
        <v>312</v>
      </c>
      <c r="C103" s="50"/>
      <c r="D103" s="50"/>
      <c r="E103" s="51"/>
      <c r="F103" s="115"/>
      <c r="G103" s="50"/>
      <c r="H103" s="50"/>
      <c r="I103" s="50"/>
      <c r="J103" s="50"/>
      <c r="K103" s="50"/>
      <c r="L103" s="6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 x14ac:dyDescent="0.2">
      <c r="A104" s="1"/>
      <c r="B104" s="120" t="s">
        <v>291</v>
      </c>
      <c r="C104" s="72"/>
      <c r="D104" s="72"/>
      <c r="E104" s="83"/>
      <c r="F104" s="116"/>
      <c r="G104" s="72"/>
      <c r="H104" s="72"/>
      <c r="I104" s="72"/>
      <c r="J104" s="72"/>
      <c r="K104" s="72"/>
      <c r="L104" s="7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">
      <c r="A105" s="1"/>
      <c r="B105" s="37"/>
      <c r="C105" s="37"/>
      <c r="D105" s="37"/>
      <c r="E105" s="37"/>
      <c r="F105" s="42"/>
      <c r="G105" s="42"/>
      <c r="H105" s="42"/>
      <c r="I105" s="42"/>
      <c r="J105" s="42"/>
      <c r="K105" s="42"/>
      <c r="L105" s="4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2">
      <c r="A106" s="1"/>
      <c r="B106" s="58" t="s">
        <v>313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2">
      <c r="A107" s="1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30" customHeight="1" x14ac:dyDescent="0.2">
      <c r="A109" s="1"/>
      <c r="B109" s="131" t="s">
        <v>314</v>
      </c>
      <c r="C109" s="59"/>
      <c r="D109" s="59"/>
      <c r="E109" s="132"/>
      <c r="F109" s="108" t="s">
        <v>315</v>
      </c>
      <c r="G109" s="114" t="s">
        <v>316</v>
      </c>
      <c r="H109" s="114" t="s">
        <v>317</v>
      </c>
      <c r="I109" s="114" t="s">
        <v>318</v>
      </c>
      <c r="J109" s="114" t="s">
        <v>319</v>
      </c>
      <c r="K109" s="104" t="s">
        <v>320</v>
      </c>
      <c r="L109" s="132"/>
      <c r="M109" s="135" t="s">
        <v>291</v>
      </c>
      <c r="N109" s="43"/>
      <c r="O109" s="4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30" customHeight="1" x14ac:dyDescent="0.2">
      <c r="A110" s="1"/>
      <c r="B110" s="133"/>
      <c r="C110" s="66"/>
      <c r="D110" s="66"/>
      <c r="E110" s="57"/>
      <c r="F110" s="109"/>
      <c r="G110" s="109"/>
      <c r="H110" s="109"/>
      <c r="I110" s="109"/>
      <c r="J110" s="109"/>
      <c r="K110" s="105"/>
      <c r="L110" s="57"/>
      <c r="M110" s="136"/>
      <c r="N110" s="43"/>
      <c r="O110" s="4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 customHeight="1" x14ac:dyDescent="0.2">
      <c r="A111" s="1"/>
      <c r="B111" s="118" t="s">
        <v>321</v>
      </c>
      <c r="C111" s="72"/>
      <c r="D111" s="72"/>
      <c r="E111" s="83"/>
      <c r="F111" s="44"/>
      <c r="G111" s="44"/>
      <c r="H111" s="44"/>
      <c r="I111" s="44"/>
      <c r="J111" s="44"/>
      <c r="K111" s="87"/>
      <c r="L111" s="83"/>
      <c r="M111" s="4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0"/>
      <c r="C112" s="10"/>
      <c r="D112" s="10"/>
      <c r="E112" s="10"/>
      <c r="F112" s="39"/>
      <c r="G112" s="39"/>
      <c r="H112" s="39"/>
      <c r="I112" s="39"/>
      <c r="J112" s="39"/>
      <c r="K112" s="39"/>
      <c r="L112" s="3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4.75" customHeight="1" x14ac:dyDescent="0.2">
      <c r="A113" s="1"/>
      <c r="B113" s="131" t="s">
        <v>322</v>
      </c>
      <c r="C113" s="59"/>
      <c r="D113" s="59"/>
      <c r="E113" s="132"/>
      <c r="F113" s="108" t="s">
        <v>323</v>
      </c>
      <c r="G113" s="104" t="s">
        <v>324</v>
      </c>
      <c r="H113" s="59"/>
      <c r="I113" s="104" t="s">
        <v>325</v>
      </c>
      <c r="J113" s="60"/>
      <c r="K113" s="104" t="s">
        <v>291</v>
      </c>
      <c r="L113" s="60"/>
      <c r="M113" s="106"/>
      <c r="N113" s="43"/>
      <c r="O113" s="4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4.75" customHeight="1" x14ac:dyDescent="0.2">
      <c r="A114" s="1"/>
      <c r="B114" s="133"/>
      <c r="C114" s="66"/>
      <c r="D114" s="66"/>
      <c r="E114" s="57"/>
      <c r="F114" s="109"/>
      <c r="G114" s="105"/>
      <c r="H114" s="66"/>
      <c r="I114" s="105"/>
      <c r="J114" s="67"/>
      <c r="K114" s="105"/>
      <c r="L114" s="67"/>
      <c r="M114" s="97"/>
      <c r="N114" s="43"/>
      <c r="O114" s="4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 customHeight="1" x14ac:dyDescent="0.2">
      <c r="A115" s="1"/>
      <c r="B115" s="118" t="s">
        <v>321</v>
      </c>
      <c r="C115" s="72"/>
      <c r="D115" s="72"/>
      <c r="E115" s="83"/>
      <c r="F115" s="44"/>
      <c r="G115" s="87"/>
      <c r="H115" s="72"/>
      <c r="I115" s="107"/>
      <c r="J115" s="73"/>
      <c r="K115" s="107"/>
      <c r="L115" s="7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 customHeight="1" x14ac:dyDescent="0.2">
      <c r="A117" s="1"/>
      <c r="B117" s="131" t="s">
        <v>326</v>
      </c>
      <c r="C117" s="59"/>
      <c r="D117" s="59"/>
      <c r="E117" s="132"/>
      <c r="F117" s="108" t="s">
        <v>315</v>
      </c>
      <c r="G117" s="121" t="s">
        <v>327</v>
      </c>
      <c r="H117" s="59"/>
      <c r="I117" s="104" t="s">
        <v>291</v>
      </c>
      <c r="J117" s="60"/>
      <c r="K117" s="106"/>
      <c r="L117" s="97"/>
      <c r="M117" s="106"/>
      <c r="N117" s="43"/>
      <c r="O117" s="4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 customHeight="1" x14ac:dyDescent="0.2">
      <c r="A118" s="1"/>
      <c r="B118" s="133"/>
      <c r="C118" s="66"/>
      <c r="D118" s="66"/>
      <c r="E118" s="57"/>
      <c r="F118" s="109"/>
      <c r="G118" s="105"/>
      <c r="H118" s="66"/>
      <c r="I118" s="105"/>
      <c r="J118" s="67"/>
      <c r="K118" s="97"/>
      <c r="L118" s="97"/>
      <c r="M118" s="97"/>
      <c r="N118" s="43"/>
      <c r="O118" s="4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 customHeight="1" x14ac:dyDescent="0.2">
      <c r="A119" s="1"/>
      <c r="B119" s="118" t="s">
        <v>321</v>
      </c>
      <c r="C119" s="72"/>
      <c r="D119" s="72"/>
      <c r="E119" s="83"/>
      <c r="F119" s="44"/>
      <c r="G119" s="87"/>
      <c r="H119" s="72"/>
      <c r="I119" s="107"/>
      <c r="J119" s="73"/>
      <c r="K119" s="138"/>
      <c r="L119" s="9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x14ac:dyDescent="0.2">
      <c r="A121" s="1"/>
      <c r="B121" s="131" t="s">
        <v>328</v>
      </c>
      <c r="C121" s="59"/>
      <c r="D121" s="59"/>
      <c r="E121" s="132"/>
      <c r="F121" s="108" t="s">
        <v>315</v>
      </c>
      <c r="G121" s="121" t="s">
        <v>327</v>
      </c>
      <c r="H121" s="59"/>
      <c r="I121" s="104" t="s">
        <v>329</v>
      </c>
      <c r="J121" s="60"/>
      <c r="K121" s="104" t="s">
        <v>291</v>
      </c>
      <c r="L121" s="60"/>
      <c r="M121" s="106"/>
      <c r="N121" s="43"/>
      <c r="O121" s="4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x14ac:dyDescent="0.2">
      <c r="A122" s="1"/>
      <c r="B122" s="133"/>
      <c r="C122" s="66"/>
      <c r="D122" s="66"/>
      <c r="E122" s="57"/>
      <c r="F122" s="109"/>
      <c r="G122" s="105"/>
      <c r="H122" s="66"/>
      <c r="I122" s="105"/>
      <c r="J122" s="67"/>
      <c r="K122" s="105"/>
      <c r="L122" s="67"/>
      <c r="M122" s="97"/>
      <c r="N122" s="43"/>
      <c r="O122" s="4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 customHeight="1" x14ac:dyDescent="0.2">
      <c r="A123" s="1"/>
      <c r="B123" s="118" t="s">
        <v>321</v>
      </c>
      <c r="C123" s="72"/>
      <c r="D123" s="72"/>
      <c r="E123" s="83"/>
      <c r="F123" s="44"/>
      <c r="G123" s="87"/>
      <c r="H123" s="72"/>
      <c r="I123" s="107"/>
      <c r="J123" s="73"/>
      <c r="K123" s="107"/>
      <c r="L123" s="7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 customHeight="1" x14ac:dyDescent="0.2">
      <c r="A125" s="1"/>
      <c r="B125" s="131" t="s">
        <v>350</v>
      </c>
      <c r="C125" s="59"/>
      <c r="D125" s="59"/>
      <c r="E125" s="132"/>
      <c r="F125" s="108" t="s">
        <v>315</v>
      </c>
      <c r="G125" s="121" t="s">
        <v>345</v>
      </c>
      <c r="H125" s="59"/>
      <c r="I125" s="59"/>
      <c r="J125" s="60"/>
      <c r="K125" s="104" t="s">
        <v>291</v>
      </c>
      <c r="L125" s="60"/>
      <c r="M125" s="106"/>
      <c r="N125" s="43"/>
      <c r="O125" s="4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 customHeight="1" x14ac:dyDescent="0.2">
      <c r="A126" s="1"/>
      <c r="B126" s="133"/>
      <c r="C126" s="66"/>
      <c r="D126" s="66"/>
      <c r="E126" s="57"/>
      <c r="F126" s="109"/>
      <c r="G126" s="105"/>
      <c r="H126" s="66"/>
      <c r="I126" s="66"/>
      <c r="J126" s="67"/>
      <c r="K126" s="105"/>
      <c r="L126" s="67"/>
      <c r="M126" s="97"/>
      <c r="N126" s="43"/>
      <c r="O126" s="4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 customHeight="1" x14ac:dyDescent="0.2">
      <c r="A127" s="1"/>
      <c r="B127" s="118" t="s">
        <v>321</v>
      </c>
      <c r="C127" s="72"/>
      <c r="D127" s="72"/>
      <c r="E127" s="83"/>
      <c r="F127" s="44"/>
      <c r="G127" s="87"/>
      <c r="H127" s="72"/>
      <c r="I127" s="72"/>
      <c r="J127" s="73"/>
      <c r="K127" s="137"/>
      <c r="L127" s="7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0"/>
      <c r="C128" s="10"/>
      <c r="D128" s="10"/>
      <c r="E128" s="10"/>
      <c r="F128" s="39"/>
      <c r="G128" s="39"/>
      <c r="H128" s="39"/>
      <c r="I128" s="39"/>
      <c r="J128" s="39"/>
      <c r="K128" s="46"/>
      <c r="L128" s="4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 customHeight="1" x14ac:dyDescent="0.2">
      <c r="A129" s="1"/>
      <c r="B129" s="131" t="s">
        <v>330</v>
      </c>
      <c r="C129" s="59"/>
      <c r="D129" s="59"/>
      <c r="E129" s="132"/>
      <c r="F129" s="108" t="s">
        <v>315</v>
      </c>
      <c r="G129" s="121" t="s">
        <v>331</v>
      </c>
      <c r="H129" s="59"/>
      <c r="I129" s="104" t="s">
        <v>291</v>
      </c>
      <c r="J129" s="60"/>
      <c r="K129" s="106"/>
      <c r="L129" s="97"/>
      <c r="M129" s="106"/>
      <c r="N129" s="43"/>
      <c r="O129" s="4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 customHeight="1" x14ac:dyDescent="0.2">
      <c r="A130" s="1"/>
      <c r="B130" s="133"/>
      <c r="C130" s="66"/>
      <c r="D130" s="66"/>
      <c r="E130" s="57"/>
      <c r="F130" s="109"/>
      <c r="G130" s="105"/>
      <c r="H130" s="66"/>
      <c r="I130" s="105"/>
      <c r="J130" s="67"/>
      <c r="K130" s="97"/>
      <c r="L130" s="97"/>
      <c r="M130" s="97"/>
      <c r="N130" s="43"/>
      <c r="O130" s="4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 customHeight="1" x14ac:dyDescent="0.2">
      <c r="A131" s="1"/>
      <c r="B131" s="118" t="s">
        <v>321</v>
      </c>
      <c r="C131" s="72"/>
      <c r="D131" s="72"/>
      <c r="E131" s="83"/>
      <c r="F131" s="44"/>
      <c r="G131" s="87"/>
      <c r="H131" s="72"/>
      <c r="I131" s="107"/>
      <c r="J131" s="73"/>
      <c r="K131" s="138"/>
      <c r="L131" s="9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0"/>
      <c r="C132" s="10"/>
      <c r="D132" s="10"/>
      <c r="E132" s="10"/>
      <c r="F132" s="39"/>
      <c r="G132" s="39"/>
      <c r="H132" s="39"/>
      <c r="I132" s="39"/>
      <c r="J132" s="39"/>
      <c r="K132" s="46"/>
      <c r="L132" s="4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 customHeight="1" x14ac:dyDescent="0.2">
      <c r="A133" s="1"/>
      <c r="B133" s="131" t="s">
        <v>332</v>
      </c>
      <c r="C133" s="59"/>
      <c r="D133" s="59"/>
      <c r="E133" s="132"/>
      <c r="F133" s="108" t="s">
        <v>315</v>
      </c>
      <c r="G133" s="104" t="s">
        <v>291</v>
      </c>
      <c r="H133" s="59"/>
      <c r="I133" s="59"/>
      <c r="J133" s="60"/>
      <c r="K133" s="106"/>
      <c r="L133" s="97"/>
      <c r="M133" s="106"/>
      <c r="N133" s="43"/>
      <c r="O133" s="4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 customHeight="1" x14ac:dyDescent="0.2">
      <c r="A134" s="1"/>
      <c r="B134" s="133"/>
      <c r="C134" s="66"/>
      <c r="D134" s="66"/>
      <c r="E134" s="57"/>
      <c r="F134" s="109"/>
      <c r="G134" s="105"/>
      <c r="H134" s="66"/>
      <c r="I134" s="66"/>
      <c r="J134" s="67"/>
      <c r="K134" s="97"/>
      <c r="L134" s="97"/>
      <c r="M134" s="97"/>
      <c r="N134" s="43"/>
      <c r="O134" s="4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 customHeight="1" x14ac:dyDescent="0.2">
      <c r="A135" s="1"/>
      <c r="B135" s="156" t="s">
        <v>333</v>
      </c>
      <c r="C135" s="50"/>
      <c r="D135" s="50"/>
      <c r="E135" s="51"/>
      <c r="F135" s="27"/>
      <c r="G135" s="68"/>
      <c r="H135" s="50"/>
      <c r="I135" s="50"/>
      <c r="J135" s="69"/>
      <c r="K135" s="138"/>
      <c r="L135" s="9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 customHeight="1" x14ac:dyDescent="0.2">
      <c r="A136" s="1"/>
      <c r="B136" s="156" t="s">
        <v>334</v>
      </c>
      <c r="C136" s="50"/>
      <c r="D136" s="50"/>
      <c r="E136" s="51"/>
      <c r="F136" s="27"/>
      <c r="G136" s="68"/>
      <c r="H136" s="50"/>
      <c r="I136" s="50"/>
      <c r="J136" s="69"/>
      <c r="K136" s="46"/>
      <c r="L136" s="4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 customHeight="1" x14ac:dyDescent="0.2">
      <c r="A137" s="1"/>
      <c r="B137" s="156" t="s">
        <v>335</v>
      </c>
      <c r="C137" s="50"/>
      <c r="D137" s="50"/>
      <c r="E137" s="51"/>
      <c r="F137" s="27"/>
      <c r="G137" s="68"/>
      <c r="H137" s="50"/>
      <c r="I137" s="50"/>
      <c r="J137" s="69"/>
      <c r="K137" s="46"/>
      <c r="L137" s="4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 customHeight="1" x14ac:dyDescent="0.2">
      <c r="A138" s="1"/>
      <c r="B138" s="118" t="s">
        <v>336</v>
      </c>
      <c r="C138" s="72"/>
      <c r="D138" s="72"/>
      <c r="E138" s="83"/>
      <c r="F138" s="87"/>
      <c r="G138" s="72"/>
      <c r="H138" s="72"/>
      <c r="I138" s="72"/>
      <c r="J138" s="73"/>
      <c r="K138" s="46"/>
      <c r="L138" s="4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 customHeight="1" x14ac:dyDescent="0.2">
      <c r="A139" s="1"/>
      <c r="B139" s="47"/>
      <c r="C139" s="47"/>
      <c r="D139" s="47"/>
      <c r="E139" s="47"/>
      <c r="F139" s="39"/>
      <c r="G139" s="39"/>
      <c r="H139" s="39"/>
      <c r="I139" s="39"/>
      <c r="J139" s="39"/>
      <c r="K139" s="46"/>
      <c r="L139" s="4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47"/>
      <c r="C140" s="47"/>
      <c r="D140" s="47"/>
      <c r="E140" s="47"/>
      <c r="F140" s="39"/>
      <c r="G140" s="39"/>
      <c r="H140" s="39"/>
      <c r="I140" s="39"/>
      <c r="J140" s="39"/>
      <c r="K140" s="46"/>
      <c r="L140" s="4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58" t="s">
        <v>337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96"/>
      <c r="C142" s="97"/>
      <c r="D142" s="97"/>
      <c r="E142" s="97"/>
      <c r="F142" s="97"/>
      <c r="G142" s="97"/>
      <c r="H142" s="97"/>
      <c r="I142" s="97"/>
      <c r="J142" s="97"/>
      <c r="K142" s="97"/>
      <c r="L142" s="9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96"/>
      <c r="C143" s="97"/>
      <c r="D143" s="97"/>
      <c r="E143" s="97"/>
      <c r="F143" s="97"/>
      <c r="G143" s="97"/>
      <c r="H143" s="97"/>
      <c r="I143" s="97"/>
      <c r="J143" s="97"/>
      <c r="K143" s="97"/>
      <c r="L143" s="9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96"/>
      <c r="C144" s="97"/>
      <c r="D144" s="97"/>
      <c r="E144" s="97"/>
      <c r="F144" s="97"/>
      <c r="G144" s="97"/>
      <c r="H144" s="97"/>
      <c r="I144" s="97"/>
      <c r="J144" s="97"/>
      <c r="K144" s="97"/>
      <c r="L144" s="9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">
      <c r="A145" s="1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70">
    <mergeCell ref="B141:L145"/>
    <mergeCell ref="G129:H130"/>
    <mergeCell ref="B127:E127"/>
    <mergeCell ref="B135:E135"/>
    <mergeCell ref="K135:L135"/>
    <mergeCell ref="G135:J135"/>
    <mergeCell ref="B138:E138"/>
    <mergeCell ref="F138:J138"/>
    <mergeCell ref="B136:E136"/>
    <mergeCell ref="B137:E137"/>
    <mergeCell ref="I129:J130"/>
    <mergeCell ref="K129:L130"/>
    <mergeCell ref="G136:J136"/>
    <mergeCell ref="G137:J137"/>
    <mergeCell ref="G131:H131"/>
    <mergeCell ref="B131:E131"/>
    <mergeCell ref="F129:F130"/>
    <mergeCell ref="B129:E130"/>
    <mergeCell ref="Q48:R48"/>
    <mergeCell ref="O48:P48"/>
    <mergeCell ref="Q49:R49"/>
    <mergeCell ref="O49:P49"/>
    <mergeCell ref="B57:E57"/>
    <mergeCell ref="B56:E56"/>
    <mergeCell ref="D40:E40"/>
    <mergeCell ref="B59:E59"/>
    <mergeCell ref="B58:E58"/>
    <mergeCell ref="D47:E47"/>
    <mergeCell ref="B49:C49"/>
    <mergeCell ref="B48:C48"/>
    <mergeCell ref="D48:E48"/>
    <mergeCell ref="Q47:R47"/>
    <mergeCell ref="H48:I48"/>
    <mergeCell ref="F57:L57"/>
    <mergeCell ref="D31:E31"/>
    <mergeCell ref="D32:E32"/>
    <mergeCell ref="B31:C31"/>
    <mergeCell ref="B32:C32"/>
    <mergeCell ref="F28:H28"/>
    <mergeCell ref="F31:H31"/>
    <mergeCell ref="F32:H32"/>
    <mergeCell ref="I29:L29"/>
    <mergeCell ref="I30:L30"/>
    <mergeCell ref="I31:L31"/>
    <mergeCell ref="I32:L32"/>
    <mergeCell ref="F30:H30"/>
    <mergeCell ref="D33:E33"/>
    <mergeCell ref="B33:C33"/>
    <mergeCell ref="B46:C46"/>
    <mergeCell ref="B47:C47"/>
    <mergeCell ref="Q40:R40"/>
    <mergeCell ref="O40:P40"/>
    <mergeCell ref="Q39:R39"/>
    <mergeCell ref="O39:P39"/>
    <mergeCell ref="O47:P47"/>
    <mergeCell ref="Q43:R43"/>
    <mergeCell ref="Q45:R45"/>
    <mergeCell ref="Q44:R44"/>
    <mergeCell ref="O46:P46"/>
    <mergeCell ref="Q46:R46"/>
    <mergeCell ref="O43:P43"/>
    <mergeCell ref="O45:P45"/>
    <mergeCell ref="O44:P44"/>
    <mergeCell ref="Q41:R41"/>
    <mergeCell ref="O42:P42"/>
    <mergeCell ref="O41:P41"/>
    <mergeCell ref="Q42:R42"/>
    <mergeCell ref="B44:C44"/>
    <mergeCell ref="D44:E44"/>
    <mergeCell ref="B2:L3"/>
    <mergeCell ref="F10:L10"/>
    <mergeCell ref="B10:E10"/>
    <mergeCell ref="F13:L13"/>
    <mergeCell ref="B13:E13"/>
    <mergeCell ref="B113:E114"/>
    <mergeCell ref="B115:E115"/>
    <mergeCell ref="B92:E92"/>
    <mergeCell ref="B96:E96"/>
    <mergeCell ref="B97:E97"/>
    <mergeCell ref="B95:E95"/>
    <mergeCell ref="B94:E94"/>
    <mergeCell ref="B109:E110"/>
    <mergeCell ref="D43:E43"/>
    <mergeCell ref="B35:L36"/>
    <mergeCell ref="B38:L38"/>
    <mergeCell ref="B37:L37"/>
    <mergeCell ref="H45:I45"/>
    <mergeCell ref="I33:L33"/>
    <mergeCell ref="H41:I41"/>
    <mergeCell ref="F33:H33"/>
    <mergeCell ref="B43:C43"/>
    <mergeCell ref="B40:C40"/>
    <mergeCell ref="D49:E49"/>
    <mergeCell ref="M133:M134"/>
    <mergeCell ref="K133:L134"/>
    <mergeCell ref="G133:J134"/>
    <mergeCell ref="B4:L5"/>
    <mergeCell ref="B7:L8"/>
    <mergeCell ref="F11:L11"/>
    <mergeCell ref="F12:L12"/>
    <mergeCell ref="B12:E12"/>
    <mergeCell ref="B11:E11"/>
    <mergeCell ref="F14:L14"/>
    <mergeCell ref="B14:E14"/>
    <mergeCell ref="F17:L17"/>
    <mergeCell ref="F16:L16"/>
    <mergeCell ref="F15:L15"/>
    <mergeCell ref="B119:E119"/>
    <mergeCell ref="D46:E46"/>
    <mergeCell ref="H44:I44"/>
    <mergeCell ref="B45:C45"/>
    <mergeCell ref="D45:E45"/>
    <mergeCell ref="H43:I43"/>
    <mergeCell ref="H42:I42"/>
    <mergeCell ref="H47:I47"/>
    <mergeCell ref="H46:I46"/>
    <mergeCell ref="H49:I49"/>
    <mergeCell ref="B133:E134"/>
    <mergeCell ref="F133:F134"/>
    <mergeCell ref="I131:J131"/>
    <mergeCell ref="K131:L131"/>
    <mergeCell ref="G127:J127"/>
    <mergeCell ref="F125:F126"/>
    <mergeCell ref="G109:G110"/>
    <mergeCell ref="F109:F110"/>
    <mergeCell ref="G121:H122"/>
    <mergeCell ref="F121:F122"/>
    <mergeCell ref="G123:H123"/>
    <mergeCell ref="G119:H119"/>
    <mergeCell ref="G117:H118"/>
    <mergeCell ref="B117:E118"/>
    <mergeCell ref="F117:F118"/>
    <mergeCell ref="M129:M130"/>
    <mergeCell ref="M117:M118"/>
    <mergeCell ref="M113:M114"/>
    <mergeCell ref="M109:M110"/>
    <mergeCell ref="K127:L127"/>
    <mergeCell ref="I109:I110"/>
    <mergeCell ref="K109:L110"/>
    <mergeCell ref="K113:L114"/>
    <mergeCell ref="K111:L111"/>
    <mergeCell ref="M121:M122"/>
    <mergeCell ref="K123:L123"/>
    <mergeCell ref="K121:L122"/>
    <mergeCell ref="I121:J122"/>
    <mergeCell ref="I123:J123"/>
    <mergeCell ref="I119:J119"/>
    <mergeCell ref="K119:L119"/>
    <mergeCell ref="K115:L115"/>
    <mergeCell ref="M125:M126"/>
    <mergeCell ref="G125:J126"/>
    <mergeCell ref="K125:L126"/>
    <mergeCell ref="F92:L92"/>
    <mergeCell ref="F96:L96"/>
    <mergeCell ref="F97:L97"/>
    <mergeCell ref="F101:L101"/>
    <mergeCell ref="F94:L94"/>
    <mergeCell ref="F95:L95"/>
    <mergeCell ref="B93:L93"/>
    <mergeCell ref="B98:L98"/>
    <mergeCell ref="B99:E99"/>
    <mergeCell ref="B100:E100"/>
    <mergeCell ref="F103:L103"/>
    <mergeCell ref="B121:E122"/>
    <mergeCell ref="B123:E123"/>
    <mergeCell ref="B125:E126"/>
    <mergeCell ref="H40:I40"/>
    <mergeCell ref="F81:G81"/>
    <mergeCell ref="H81:J81"/>
    <mergeCell ref="F77:G77"/>
    <mergeCell ref="F78:G78"/>
    <mergeCell ref="F72:L72"/>
    <mergeCell ref="F74:L74"/>
    <mergeCell ref="B101:E101"/>
    <mergeCell ref="B102:E102"/>
    <mergeCell ref="F100:L100"/>
    <mergeCell ref="F99:L99"/>
    <mergeCell ref="F102:L102"/>
    <mergeCell ref="H83:J83"/>
    <mergeCell ref="B90:E90"/>
    <mergeCell ref="F90:L90"/>
    <mergeCell ref="F91:L91"/>
    <mergeCell ref="B88:L88"/>
    <mergeCell ref="B89:E89"/>
    <mergeCell ref="B85:L86"/>
    <mergeCell ref="B91:E91"/>
    <mergeCell ref="F89:L89"/>
    <mergeCell ref="B72:E72"/>
    <mergeCell ref="B73:E73"/>
    <mergeCell ref="B83:E83"/>
    <mergeCell ref="I117:J118"/>
    <mergeCell ref="K117:L118"/>
    <mergeCell ref="I113:J114"/>
    <mergeCell ref="I115:J115"/>
    <mergeCell ref="G115:H115"/>
    <mergeCell ref="F113:F114"/>
    <mergeCell ref="F80:G80"/>
    <mergeCell ref="H80:J80"/>
    <mergeCell ref="F62:L62"/>
    <mergeCell ref="F65:L65"/>
    <mergeCell ref="F63:L63"/>
    <mergeCell ref="F64:L64"/>
    <mergeCell ref="F83:G83"/>
    <mergeCell ref="G113:H114"/>
    <mergeCell ref="J109:J110"/>
    <mergeCell ref="H109:H110"/>
    <mergeCell ref="B106:L107"/>
    <mergeCell ref="F104:L104"/>
    <mergeCell ref="B111:E111"/>
    <mergeCell ref="B104:E104"/>
    <mergeCell ref="B103:E103"/>
    <mergeCell ref="F82:G82"/>
    <mergeCell ref="H82:J82"/>
    <mergeCell ref="B82:E82"/>
    <mergeCell ref="B16:E16"/>
    <mergeCell ref="B17:E17"/>
    <mergeCell ref="B15:E15"/>
    <mergeCell ref="B23:E23"/>
    <mergeCell ref="B29:C29"/>
    <mergeCell ref="B30:C30"/>
    <mergeCell ref="B22:E22"/>
    <mergeCell ref="I28:L28"/>
    <mergeCell ref="B28:C28"/>
    <mergeCell ref="B25:L27"/>
    <mergeCell ref="B19:L20"/>
    <mergeCell ref="F29:H29"/>
    <mergeCell ref="D30:E30"/>
    <mergeCell ref="F22:G22"/>
    <mergeCell ref="F23:G23"/>
    <mergeCell ref="B81:E81"/>
    <mergeCell ref="F79:G79"/>
    <mergeCell ref="D28:E28"/>
    <mergeCell ref="D29:E29"/>
    <mergeCell ref="H39:I39"/>
    <mergeCell ref="B39:C39"/>
    <mergeCell ref="D39:E39"/>
    <mergeCell ref="B80:E80"/>
    <mergeCell ref="B65:E65"/>
    <mergeCell ref="B69:E69"/>
    <mergeCell ref="B79:E79"/>
    <mergeCell ref="B70:E70"/>
    <mergeCell ref="B68:E68"/>
    <mergeCell ref="B74:E74"/>
    <mergeCell ref="B77:E77"/>
    <mergeCell ref="H77:J77"/>
    <mergeCell ref="H78:J78"/>
    <mergeCell ref="H79:J79"/>
    <mergeCell ref="B55:L55"/>
    <mergeCell ref="B78:E78"/>
    <mergeCell ref="F73:L73"/>
    <mergeCell ref="F69:L69"/>
    <mergeCell ref="B75:E75"/>
    <mergeCell ref="F75:L75"/>
    <mergeCell ref="B71:E71"/>
    <mergeCell ref="B67:L67"/>
    <mergeCell ref="B41:C41"/>
    <mergeCell ref="B42:C42"/>
    <mergeCell ref="D41:E41"/>
    <mergeCell ref="D42:E42"/>
    <mergeCell ref="B52:L53"/>
    <mergeCell ref="B64:E64"/>
    <mergeCell ref="F68:L68"/>
    <mergeCell ref="F70:L70"/>
    <mergeCell ref="F71:L71"/>
    <mergeCell ref="F56:L56"/>
    <mergeCell ref="F58:L58"/>
    <mergeCell ref="F59:L59"/>
    <mergeCell ref="B61:L61"/>
    <mergeCell ref="B63:E63"/>
    <mergeCell ref="B62:E62"/>
  </mergeCells>
  <dataValidations count="4">
    <dataValidation type="list" allowBlank="1" showInputMessage="1" showErrorMessage="1" prompt="Spisak opština (gradova) - Spisak opština se nalazi na padajućoj listi, izaberite Vašu opštinu ili grad." sqref="F11">
      <formula1>Municipalities</formula1>
    </dataValidation>
    <dataValidation type="list" allowBlank="1" showInputMessage="1" showErrorMessage="1" prompt=" - " sqref="N40:N49 F91:F92 F111 F115 F119 F123 F127:F128 F131:F132 F135:F137 F139:F140">
      <formula1>dane</formula1>
    </dataValidation>
    <dataValidation type="list" allowBlank="1" showInputMessage="1" showErrorMessage="1" prompt="Namena zemljišta - napomena - Građevinsko zemljište je svako zemljište na kome je predviđena gradnja, bez obzira da li je objekat proizvodna hala, skladište ili stambena zgrada." sqref="F29:F33 F89">
      <formula1>namena</formula1>
    </dataValidation>
    <dataValidation type="list" allowBlank="1" showInputMessage="1" showErrorMessage="1" prompt="Ovo polje služi za pretragu - Izaberite sa padajućeg menija na koji način investitor može steći pravo korišćenja lokacije." sqref="F62">
      <formula1>prenos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03" workbookViewId="0"/>
  </sheetViews>
  <sheetFormatPr defaultColWidth="14.42578125" defaultRowHeight="15" customHeight="1" x14ac:dyDescent="0.2"/>
  <cols>
    <col min="1" max="2" width="35.7109375" customWidth="1"/>
    <col min="3" max="3" width="9.140625" customWidth="1"/>
    <col min="4" max="4" width="31.7109375" customWidth="1"/>
    <col min="5" max="5" width="34.140625" customWidth="1"/>
    <col min="6" max="6" width="27" customWidth="1"/>
    <col min="7" max="7" width="40.5703125" customWidth="1"/>
    <col min="8" max="18" width="9.140625" customWidth="1"/>
    <col min="19" max="26" width="8" customWidth="1"/>
  </cols>
  <sheetData>
    <row r="1" spans="1:26" ht="12.75" hidden="1" customHeight="1" x14ac:dyDescent="0.2">
      <c r="A1" s="1" t="s">
        <v>0</v>
      </c>
      <c r="B1" s="1"/>
      <c r="C1" s="1" t="s">
        <v>0</v>
      </c>
      <c r="D1" s="1" t="s">
        <v>1</v>
      </c>
      <c r="E1" s="1" t="s">
        <v>0</v>
      </c>
      <c r="F1" s="1" t="s">
        <v>0</v>
      </c>
      <c r="G1" s="1" t="s">
        <v>0</v>
      </c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4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</v>
      </c>
      <c r="G2" s="1" t="s">
        <v>7</v>
      </c>
      <c r="H2" s="1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hidden="1" customHeight="1" x14ac:dyDescent="0.2">
      <c r="A3" s="4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13</v>
      </c>
      <c r="G3" s="1" t="s">
        <v>14</v>
      </c>
      <c r="H3" s="1" t="s">
        <v>15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hidden="1" customHeight="1" x14ac:dyDescent="0.2">
      <c r="A4" s="4" t="s">
        <v>16</v>
      </c>
      <c r="B4" s="1" t="s">
        <v>10</v>
      </c>
      <c r="C4" s="1"/>
      <c r="D4" s="1" t="s">
        <v>17</v>
      </c>
      <c r="E4" s="1" t="s">
        <v>18</v>
      </c>
      <c r="F4" s="1" t="s">
        <v>19</v>
      </c>
      <c r="G4" s="1" t="s">
        <v>20</v>
      </c>
      <c r="H4" s="1" t="s">
        <v>19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hidden="1" customHeight="1" x14ac:dyDescent="0.2">
      <c r="A5" s="4" t="s">
        <v>21</v>
      </c>
      <c r="B5" s="1" t="s">
        <v>22</v>
      </c>
      <c r="C5" s="1"/>
      <c r="D5" s="1" t="s">
        <v>23</v>
      </c>
      <c r="E5" s="1" t="s">
        <v>24</v>
      </c>
      <c r="F5" s="1" t="s">
        <v>25</v>
      </c>
      <c r="G5" s="1" t="s">
        <v>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hidden="1" customHeight="1" x14ac:dyDescent="0.2">
      <c r="A6" s="4" t="s">
        <v>27</v>
      </c>
      <c r="B6" s="1" t="s">
        <v>3</v>
      </c>
      <c r="C6" s="1"/>
      <c r="D6" s="1"/>
      <c r="E6" s="1"/>
      <c r="F6" s="1" t="s">
        <v>18</v>
      </c>
      <c r="G6" s="1" t="s">
        <v>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hidden="1" customHeight="1" x14ac:dyDescent="0.2">
      <c r="A7" s="4" t="s">
        <v>29</v>
      </c>
      <c r="B7" s="1" t="s">
        <v>3</v>
      </c>
      <c r="C7" s="1"/>
      <c r="D7" s="1"/>
      <c r="E7" s="1"/>
      <c r="F7" s="1" t="s">
        <v>24</v>
      </c>
      <c r="G7" s="1" t="s">
        <v>30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hidden="1" customHeight="1" x14ac:dyDescent="0.2">
      <c r="A8" s="4" t="s">
        <v>31</v>
      </c>
      <c r="B8" s="1" t="s">
        <v>10</v>
      </c>
      <c r="C8" s="1"/>
      <c r="D8" s="1"/>
      <c r="E8" s="1"/>
      <c r="F8" s="1"/>
      <c r="G8" s="1" t="s">
        <v>32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hidden="1" customHeight="1" x14ac:dyDescent="0.2">
      <c r="A9" s="4" t="s">
        <v>33</v>
      </c>
      <c r="B9" s="1" t="s">
        <v>34</v>
      </c>
      <c r="C9" s="1"/>
      <c r="D9" s="1"/>
      <c r="E9" s="1"/>
      <c r="F9" s="1"/>
      <c r="G9" s="1" t="s">
        <v>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hidden="1" customHeight="1" x14ac:dyDescent="0.2">
      <c r="A10" s="4" t="s">
        <v>36</v>
      </c>
      <c r="B10" s="1" t="s">
        <v>22</v>
      </c>
      <c r="C10" s="1"/>
      <c r="D10" s="1"/>
      <c r="E10" s="1"/>
      <c r="F10" s="1"/>
      <c r="G10" s="1" t="s">
        <v>37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hidden="1" customHeight="1" x14ac:dyDescent="0.2">
      <c r="A11" s="4" t="s">
        <v>38</v>
      </c>
      <c r="B11" s="1" t="s">
        <v>3</v>
      </c>
      <c r="C11" s="1"/>
      <c r="D11" s="1"/>
      <c r="E11" s="1"/>
      <c r="F11" s="1"/>
      <c r="G11" s="1" t="s">
        <v>39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hidden="1" customHeight="1" x14ac:dyDescent="0.2">
      <c r="A12" s="4" t="s">
        <v>40</v>
      </c>
      <c r="B12" s="1" t="s">
        <v>3</v>
      </c>
      <c r="C12" s="1"/>
      <c r="D12" s="1"/>
      <c r="E12" s="1"/>
      <c r="F12" s="1"/>
      <c r="G12" s="1" t="s">
        <v>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hidden="1" customHeight="1" x14ac:dyDescent="0.2">
      <c r="A13" s="4" t="s">
        <v>42</v>
      </c>
      <c r="B13" s="1" t="s">
        <v>3</v>
      </c>
      <c r="C13" s="1"/>
      <c r="D13" s="1"/>
      <c r="E13" s="1"/>
      <c r="F13" s="1"/>
      <c r="G13" s="1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hidden="1" customHeight="1" x14ac:dyDescent="0.2">
      <c r="A14" s="4" t="s">
        <v>44</v>
      </c>
      <c r="B14" s="1" t="s">
        <v>3</v>
      </c>
      <c r="C14" s="1"/>
      <c r="D14" s="1"/>
      <c r="E14" s="1"/>
      <c r="F14" s="1"/>
      <c r="G14" s="1" t="s">
        <v>45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 x14ac:dyDescent="0.2">
      <c r="A15" s="4" t="s">
        <v>46</v>
      </c>
      <c r="B15" s="1" t="s">
        <v>34</v>
      </c>
      <c r="C15" s="1"/>
      <c r="D15" s="1"/>
      <c r="E15" s="1"/>
      <c r="F15" s="1"/>
      <c r="G15" s="1" t="s">
        <v>47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4" t="s">
        <v>48</v>
      </c>
      <c r="B16" s="1" t="s">
        <v>49</v>
      </c>
      <c r="C16" s="1"/>
      <c r="D16" s="1"/>
      <c r="E16" s="1"/>
      <c r="F16" s="1"/>
      <c r="G16" s="1" t="s">
        <v>50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hidden="1" customHeight="1" x14ac:dyDescent="0.2">
      <c r="A17" s="4" t="s">
        <v>51</v>
      </c>
      <c r="B17" s="1" t="s">
        <v>10</v>
      </c>
      <c r="C17" s="1"/>
      <c r="D17" s="1"/>
      <c r="E17" s="1"/>
      <c r="F17" s="1"/>
      <c r="G17" s="1" t="s">
        <v>52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 x14ac:dyDescent="0.2">
      <c r="A18" s="4" t="s">
        <v>53</v>
      </c>
      <c r="B18" s="1" t="s">
        <v>3</v>
      </c>
      <c r="C18" s="1"/>
      <c r="D18" s="1"/>
      <c r="E18" s="1"/>
      <c r="F18" s="1"/>
      <c r="G18" s="1" t="s">
        <v>54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 x14ac:dyDescent="0.2">
      <c r="A19" s="4" t="s">
        <v>55</v>
      </c>
      <c r="B19" s="1" t="s">
        <v>3</v>
      </c>
      <c r="C19" s="1"/>
      <c r="D19" s="1"/>
      <c r="E19" s="1"/>
      <c r="F19" s="1"/>
      <c r="G19" s="1" t="s">
        <v>57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hidden="1" customHeight="1" x14ac:dyDescent="0.2">
      <c r="A20" s="4" t="s">
        <v>58</v>
      </c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hidden="1" customHeight="1" x14ac:dyDescent="0.2">
      <c r="A21" s="4" t="s">
        <v>59</v>
      </c>
      <c r="B21" s="1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hidden="1" customHeight="1" x14ac:dyDescent="0.2">
      <c r="A22" s="4" t="s">
        <v>60</v>
      </c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hidden="1" customHeight="1" x14ac:dyDescent="0.2">
      <c r="A23" s="4" t="s">
        <v>61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hidden="1" customHeight="1" x14ac:dyDescent="0.2">
      <c r="A24" s="4" t="s">
        <v>62</v>
      </c>
      <c r="B24" s="1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hidden="1" customHeight="1" x14ac:dyDescent="0.2">
      <c r="A25" s="4" t="s">
        <v>63</v>
      </c>
      <c r="B25" s="1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hidden="1" customHeight="1" x14ac:dyDescent="0.2">
      <c r="A26" s="4" t="s">
        <v>64</v>
      </c>
      <c r="B26" s="1" t="s">
        <v>65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hidden="1" customHeight="1" x14ac:dyDescent="0.2">
      <c r="A27" s="4" t="s">
        <v>66</v>
      </c>
      <c r="B27" s="1" t="s">
        <v>65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hidden="1" customHeight="1" x14ac:dyDescent="0.2">
      <c r="A28" s="4" t="s">
        <v>67</v>
      </c>
      <c r="B28" s="1" t="s">
        <v>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hidden="1" customHeight="1" x14ac:dyDescent="0.2">
      <c r="A29" s="4" t="s">
        <v>68</v>
      </c>
      <c r="B29" s="1" t="s">
        <v>10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 x14ac:dyDescent="0.2">
      <c r="A30" s="4" t="s">
        <v>69</v>
      </c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4" t="s">
        <v>70</v>
      </c>
      <c r="B31" s="1" t="s">
        <v>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hidden="1" customHeight="1" x14ac:dyDescent="0.2">
      <c r="A32" s="4" t="s">
        <v>71</v>
      </c>
      <c r="B32" s="1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 x14ac:dyDescent="0.2">
      <c r="A33" s="4" t="s">
        <v>72</v>
      </c>
      <c r="B33" s="1" t="s">
        <v>10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hidden="1" customHeight="1" x14ac:dyDescent="0.2">
      <c r="A34" s="4" t="s">
        <v>73</v>
      </c>
      <c r="B34" s="1" t="s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hidden="1" customHeight="1" x14ac:dyDescent="0.2">
      <c r="A35" s="4" t="s">
        <v>74</v>
      </c>
      <c r="B35" s="1" t="s">
        <v>22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hidden="1" customHeight="1" x14ac:dyDescent="0.2">
      <c r="A36" s="4" t="s">
        <v>75</v>
      </c>
      <c r="B36" s="1" t="s">
        <v>22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hidden="1" customHeight="1" x14ac:dyDescent="0.2">
      <c r="A37" s="4" t="s">
        <v>76</v>
      </c>
      <c r="B37" s="1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hidden="1" customHeight="1" x14ac:dyDescent="0.2">
      <c r="A38" s="4" t="s">
        <v>78</v>
      </c>
      <c r="B38" s="1" t="s">
        <v>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 x14ac:dyDescent="0.2">
      <c r="A39" s="4" t="s">
        <v>79</v>
      </c>
      <c r="B39" s="1" t="s">
        <v>80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 customHeight="1" x14ac:dyDescent="0.2">
      <c r="A40" s="4" t="s">
        <v>81</v>
      </c>
      <c r="B40" s="1" t="s">
        <v>80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hidden="1" customHeight="1" x14ac:dyDescent="0.2">
      <c r="A41" s="4" t="s">
        <v>82</v>
      </c>
      <c r="B41" s="1" t="s">
        <v>10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hidden="1" customHeight="1" x14ac:dyDescent="0.2">
      <c r="A42" s="4" t="s">
        <v>83</v>
      </c>
      <c r="B42" s="1" t="s">
        <v>22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hidden="1" customHeight="1" x14ac:dyDescent="0.2">
      <c r="A43" s="4" t="s">
        <v>84</v>
      </c>
      <c r="B43" s="1" t="s">
        <v>65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hidden="1" customHeight="1" x14ac:dyDescent="0.2">
      <c r="A44" s="4" t="s">
        <v>85</v>
      </c>
      <c r="B44" s="1" t="s">
        <v>65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hidden="1" customHeight="1" x14ac:dyDescent="0.2">
      <c r="A45" s="4" t="s">
        <v>87</v>
      </c>
      <c r="B45" s="1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hidden="1" customHeight="1" x14ac:dyDescent="0.2">
      <c r="A46" s="4" t="s">
        <v>88</v>
      </c>
      <c r="B46" s="1" t="s">
        <v>80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hidden="1" customHeight="1" x14ac:dyDescent="0.2">
      <c r="A47" s="4" t="s">
        <v>89</v>
      </c>
      <c r="B47" s="1" t="s">
        <v>65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hidden="1" customHeight="1" x14ac:dyDescent="0.2">
      <c r="A48" s="4" t="s">
        <v>90</v>
      </c>
      <c r="B48" s="1" t="s">
        <v>80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hidden="1" customHeight="1" x14ac:dyDescent="0.2">
      <c r="A49" s="4" t="s">
        <v>91</v>
      </c>
      <c r="B49" s="1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hidden="1" customHeight="1" x14ac:dyDescent="0.2">
      <c r="A50" s="4" t="s">
        <v>92</v>
      </c>
      <c r="B50" s="1" t="s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hidden="1" customHeight="1" x14ac:dyDescent="0.2">
      <c r="A51" s="4" t="s">
        <v>93</v>
      </c>
      <c r="B51" s="1" t="s">
        <v>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hidden="1" customHeight="1" x14ac:dyDescent="0.2">
      <c r="A52" s="4" t="s">
        <v>94</v>
      </c>
      <c r="B52" s="1" t="s">
        <v>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hidden="1" customHeight="1" x14ac:dyDescent="0.2">
      <c r="A53" s="4" t="s">
        <v>95</v>
      </c>
      <c r="B53" s="1" t="s">
        <v>80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 customHeight="1" x14ac:dyDescent="0.2">
      <c r="A54" s="4" t="s">
        <v>96</v>
      </c>
      <c r="B54" s="1" t="s">
        <v>34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 customHeight="1" x14ac:dyDescent="0.2">
      <c r="A55" s="4" t="s">
        <v>97</v>
      </c>
      <c r="B55" s="1" t="s">
        <v>10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 customHeight="1" x14ac:dyDescent="0.2">
      <c r="A56" s="4" t="s">
        <v>98</v>
      </c>
      <c r="B56" s="1" t="s">
        <v>80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 customHeight="1" x14ac:dyDescent="0.2">
      <c r="A57" s="4" t="s">
        <v>99</v>
      </c>
      <c r="B57" s="1" t="s">
        <v>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hidden="1" customHeight="1" x14ac:dyDescent="0.2">
      <c r="A58" s="4" t="s">
        <v>101</v>
      </c>
      <c r="B58" s="1" t="s">
        <v>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hidden="1" customHeight="1" x14ac:dyDescent="0.2">
      <c r="A59" s="4" t="s">
        <v>102</v>
      </c>
      <c r="B59" s="1" t="s">
        <v>65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hidden="1" customHeight="1" x14ac:dyDescent="0.2">
      <c r="A60" s="4" t="s">
        <v>103</v>
      </c>
      <c r="B60" s="1" t="s">
        <v>80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hidden="1" customHeight="1" x14ac:dyDescent="0.2">
      <c r="A61" s="4" t="s">
        <v>104</v>
      </c>
      <c r="B61" s="1" t="s">
        <v>10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hidden="1" customHeight="1" x14ac:dyDescent="0.2">
      <c r="A62" s="4" t="s">
        <v>105</v>
      </c>
      <c r="B62" s="1" t="s">
        <v>65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hidden="1" customHeight="1" x14ac:dyDescent="0.2">
      <c r="A63" s="4" t="s">
        <v>106</v>
      </c>
      <c r="B63" s="1" t="s">
        <v>34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hidden="1" customHeight="1" x14ac:dyDescent="0.2">
      <c r="A64" s="4" t="s">
        <v>107</v>
      </c>
      <c r="B64" s="1" t="s">
        <v>34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hidden="1" customHeight="1" x14ac:dyDescent="0.2">
      <c r="A65" s="4" t="s">
        <v>108</v>
      </c>
      <c r="B65" s="1" t="s">
        <v>80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hidden="1" customHeight="1" x14ac:dyDescent="0.2">
      <c r="A66" s="4" t="s">
        <v>109</v>
      </c>
      <c r="B66" s="1" t="s">
        <v>80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hidden="1" customHeight="1" x14ac:dyDescent="0.2">
      <c r="A67" s="4" t="s">
        <v>110</v>
      </c>
      <c r="B67" s="1" t="s">
        <v>80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hidden="1" customHeight="1" x14ac:dyDescent="0.2">
      <c r="A68" s="4" t="s">
        <v>111</v>
      </c>
      <c r="B68" s="1" t="s">
        <v>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hidden="1" customHeight="1" x14ac:dyDescent="0.2">
      <c r="A69" s="4" t="s">
        <v>112</v>
      </c>
      <c r="B69" s="1" t="s">
        <v>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hidden="1" customHeight="1" x14ac:dyDescent="0.2">
      <c r="A70" s="4" t="s">
        <v>113</v>
      </c>
      <c r="B70" s="1" t="s">
        <v>10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hidden="1" customHeight="1" x14ac:dyDescent="0.2">
      <c r="A71" s="4" t="s">
        <v>114</v>
      </c>
      <c r="B71" s="1" t="s"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hidden="1" customHeight="1" x14ac:dyDescent="0.2">
      <c r="A72" s="4" t="s">
        <v>116</v>
      </c>
      <c r="B72" s="1" t="s">
        <v>34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hidden="1" customHeight="1" x14ac:dyDescent="0.2">
      <c r="A73" s="4" t="s">
        <v>117</v>
      </c>
      <c r="B73" s="1" t="s"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hidden="1" customHeight="1" x14ac:dyDescent="0.2">
      <c r="A74" s="4" t="s">
        <v>118</v>
      </c>
      <c r="B74" s="1" t="s">
        <v>65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hidden="1" customHeight="1" x14ac:dyDescent="0.2">
      <c r="A75" s="4" t="s">
        <v>119</v>
      </c>
      <c r="B75" s="1" t="s">
        <v>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hidden="1" customHeight="1" x14ac:dyDescent="0.2">
      <c r="A76" s="4" t="s">
        <v>120</v>
      </c>
      <c r="B76" s="1" t="s">
        <v>22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hidden="1" customHeight="1" x14ac:dyDescent="0.2">
      <c r="A77" s="4" t="s">
        <v>121</v>
      </c>
      <c r="B77" s="1" t="s">
        <v>34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hidden="1" customHeight="1" x14ac:dyDescent="0.2">
      <c r="A78" s="4" t="s">
        <v>122</v>
      </c>
      <c r="B78" s="1" t="s">
        <v>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hidden="1" customHeight="1" x14ac:dyDescent="0.2">
      <c r="A79" s="4" t="s">
        <v>123</v>
      </c>
      <c r="B79" s="1" t="s">
        <v>49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hidden="1" customHeight="1" x14ac:dyDescent="0.2">
      <c r="A80" s="4" t="s">
        <v>124</v>
      </c>
      <c r="B80" s="1" t="s">
        <v>22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hidden="1" customHeight="1" x14ac:dyDescent="0.2">
      <c r="A81" s="4" t="s">
        <v>126</v>
      </c>
      <c r="B81" s="1" t="s">
        <v>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hidden="1" customHeight="1" x14ac:dyDescent="0.2">
      <c r="A82" s="4" t="s">
        <v>127</v>
      </c>
      <c r="B82" s="1" t="s">
        <v>22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customHeight="1" x14ac:dyDescent="0.2">
      <c r="A83" s="4" t="s">
        <v>128</v>
      </c>
      <c r="B83" s="1" t="s">
        <v>80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hidden="1" customHeight="1" x14ac:dyDescent="0.2">
      <c r="A84" s="4" t="s">
        <v>129</v>
      </c>
      <c r="B84" s="1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hidden="1" customHeight="1" x14ac:dyDescent="0.2">
      <c r="A85" s="4" t="s">
        <v>130</v>
      </c>
      <c r="B85" s="1" t="s">
        <v>34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hidden="1" customHeight="1" x14ac:dyDescent="0.2">
      <c r="A86" s="4" t="s">
        <v>131</v>
      </c>
      <c r="B86" s="1" t="s">
        <v>34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hidden="1" customHeight="1" x14ac:dyDescent="0.2">
      <c r="A87" s="4" t="s">
        <v>132</v>
      </c>
      <c r="B87" s="1" t="s">
        <v>34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hidden="1" customHeight="1" x14ac:dyDescent="0.2">
      <c r="A88" s="4" t="s">
        <v>133</v>
      </c>
      <c r="B88" s="1" t="s">
        <v>65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hidden="1" customHeight="1" x14ac:dyDescent="0.2">
      <c r="A89" s="4" t="s">
        <v>135</v>
      </c>
      <c r="B89" s="1" t="s">
        <v>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hidden="1" customHeight="1" x14ac:dyDescent="0.2">
      <c r="A90" s="4" t="s">
        <v>136</v>
      </c>
      <c r="B90" s="1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hidden="1" customHeight="1" x14ac:dyDescent="0.2">
      <c r="A91" s="4" t="s">
        <v>137</v>
      </c>
      <c r="B91" s="1" t="s">
        <v>65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hidden="1" customHeight="1" x14ac:dyDescent="0.2">
      <c r="A92" s="4" t="s">
        <v>138</v>
      </c>
      <c r="B92" s="1" t="s">
        <v>22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hidden="1" customHeight="1" x14ac:dyDescent="0.2">
      <c r="A93" s="4" t="s">
        <v>139</v>
      </c>
      <c r="B93" s="1" t="s">
        <v>22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hidden="1" customHeight="1" x14ac:dyDescent="0.2">
      <c r="A94" s="4" t="s">
        <v>140</v>
      </c>
      <c r="B94" s="1" t="s">
        <v>65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hidden="1" customHeight="1" x14ac:dyDescent="0.2">
      <c r="A95" s="4" t="s">
        <v>142</v>
      </c>
      <c r="B95" s="1" t="s">
        <v>34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hidden="1" customHeight="1" x14ac:dyDescent="0.2">
      <c r="A96" s="4" t="s">
        <v>143</v>
      </c>
      <c r="B96" s="1" t="s">
        <v>49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hidden="1" customHeight="1" x14ac:dyDescent="0.2">
      <c r="A97" s="4" t="s">
        <v>144</v>
      </c>
      <c r="B97" s="1" t="s">
        <v>65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hidden="1" customHeight="1" x14ac:dyDescent="0.2">
      <c r="A98" s="4" t="s">
        <v>145</v>
      </c>
      <c r="B98" s="1" t="s">
        <v>22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hidden="1" customHeight="1" x14ac:dyDescent="0.2">
      <c r="A99" s="4" t="s">
        <v>146</v>
      </c>
      <c r="B99" s="1" t="s">
        <v>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hidden="1" customHeight="1" x14ac:dyDescent="0.2">
      <c r="A100" s="4" t="s">
        <v>147</v>
      </c>
      <c r="B100" s="1" t="s">
        <v>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hidden="1" customHeight="1" x14ac:dyDescent="0.2">
      <c r="A101" s="4" t="s">
        <v>148</v>
      </c>
      <c r="B101" s="1" t="s">
        <v>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hidden="1" customHeight="1" x14ac:dyDescent="0.2">
      <c r="A102" s="4" t="s">
        <v>149</v>
      </c>
      <c r="B102" s="1" t="s">
        <v>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hidden="1" customHeight="1" x14ac:dyDescent="0.2">
      <c r="A103" s="4" t="s">
        <v>150</v>
      </c>
      <c r="B103" s="1" t="s">
        <v>49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hidden="1" customHeight="1" x14ac:dyDescent="0.2">
      <c r="A104" s="4" t="s">
        <v>152</v>
      </c>
      <c r="B104" s="1" t="s">
        <v>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hidden="1" customHeight="1" x14ac:dyDescent="0.2">
      <c r="A105" s="4" t="s">
        <v>153</v>
      </c>
      <c r="B105" s="1" t="s">
        <v>10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hidden="1" customHeight="1" x14ac:dyDescent="0.2">
      <c r="A106" s="4" t="s">
        <v>154</v>
      </c>
      <c r="B106" s="1" t="s">
        <v>3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hidden="1" customHeight="1" x14ac:dyDescent="0.2">
      <c r="A107" s="4" t="s">
        <v>155</v>
      </c>
      <c r="B107" s="1" t="s">
        <v>80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hidden="1" customHeight="1" x14ac:dyDescent="0.2">
      <c r="A108" s="4" t="s">
        <v>156</v>
      </c>
      <c r="B108" s="1" t="s">
        <v>80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hidden="1" customHeight="1" x14ac:dyDescent="0.2">
      <c r="A109" s="4" t="s">
        <v>158</v>
      </c>
      <c r="B109" s="1" t="s">
        <v>49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hidden="1" customHeight="1" x14ac:dyDescent="0.2">
      <c r="A110" s="4" t="s">
        <v>159</v>
      </c>
      <c r="B110" s="1" t="s">
        <v>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hidden="1" customHeight="1" x14ac:dyDescent="0.2">
      <c r="A111" s="4" t="s">
        <v>160</v>
      </c>
      <c r="B111" s="1" t="s">
        <v>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hidden="1" customHeight="1" x14ac:dyDescent="0.2">
      <c r="A112" s="4" t="s">
        <v>161</v>
      </c>
      <c r="B112" s="1" t="s">
        <v>80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hidden="1" customHeight="1" x14ac:dyDescent="0.2">
      <c r="A113" s="4" t="s">
        <v>162</v>
      </c>
      <c r="B113" s="1" t="s">
        <v>34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hidden="1" customHeight="1" x14ac:dyDescent="0.2">
      <c r="A114" s="4" t="s">
        <v>163</v>
      </c>
      <c r="B114" s="1" t="s">
        <v>49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hidden="1" customHeight="1" x14ac:dyDescent="0.2">
      <c r="A115" s="4" t="s">
        <v>164</v>
      </c>
      <c r="B115" s="1" t="s">
        <v>22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hidden="1" customHeight="1" x14ac:dyDescent="0.2">
      <c r="A116" s="4" t="s">
        <v>165</v>
      </c>
      <c r="B116" s="1" t="s">
        <v>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hidden="1" customHeight="1" x14ac:dyDescent="0.2">
      <c r="A117" s="4" t="s">
        <v>166</v>
      </c>
      <c r="B117" s="1" t="s">
        <v>22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hidden="1" customHeight="1" x14ac:dyDescent="0.2">
      <c r="A118" s="4" t="s">
        <v>167</v>
      </c>
      <c r="B118" s="1" t="s">
        <v>10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hidden="1" customHeight="1" x14ac:dyDescent="0.2">
      <c r="A119" s="4" t="s">
        <v>168</v>
      </c>
      <c r="B119" s="1" t="s">
        <v>80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hidden="1" customHeight="1" x14ac:dyDescent="0.2">
      <c r="A120" s="4" t="s">
        <v>169</v>
      </c>
      <c r="B120" s="1" t="s">
        <v>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hidden="1" customHeight="1" x14ac:dyDescent="0.2">
      <c r="A121" s="4" t="s">
        <v>170</v>
      </c>
      <c r="B121" s="1" t="s">
        <v>65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hidden="1" customHeight="1" x14ac:dyDescent="0.2">
      <c r="A122" s="4" t="s">
        <v>171</v>
      </c>
      <c r="B122" s="1" t="s">
        <v>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hidden="1" customHeight="1" x14ac:dyDescent="0.2">
      <c r="A123" s="4" t="s">
        <v>172</v>
      </c>
      <c r="B123" s="1" t="s">
        <v>10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hidden="1" customHeight="1" x14ac:dyDescent="0.2">
      <c r="A124" s="4" t="s">
        <v>173</v>
      </c>
      <c r="B124" s="1" t="s">
        <v>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hidden="1" customHeight="1" x14ac:dyDescent="0.2">
      <c r="A125" s="4" t="s">
        <v>174</v>
      </c>
      <c r="B125" s="1" t="s">
        <v>80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hidden="1" customHeight="1" x14ac:dyDescent="0.2">
      <c r="A126" s="4" t="s">
        <v>176</v>
      </c>
      <c r="B126" s="1" t="s">
        <v>65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hidden="1" customHeight="1" x14ac:dyDescent="0.2">
      <c r="A127" s="4" t="s">
        <v>177</v>
      </c>
      <c r="B127" s="1" t="s">
        <v>34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hidden="1" customHeight="1" x14ac:dyDescent="0.2">
      <c r="A128" s="4" t="s">
        <v>178</v>
      </c>
      <c r="B128" s="1" t="s">
        <v>22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hidden="1" customHeight="1" x14ac:dyDescent="0.2">
      <c r="A129" s="4" t="s">
        <v>179</v>
      </c>
      <c r="B129" s="1" t="s">
        <v>34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hidden="1" customHeight="1" x14ac:dyDescent="0.2">
      <c r="A130" s="4" t="s">
        <v>180</v>
      </c>
      <c r="B130" s="1" t="s">
        <v>34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hidden="1" customHeight="1" x14ac:dyDescent="0.2">
      <c r="A131" s="4" t="s">
        <v>181</v>
      </c>
      <c r="B131" s="1" t="s">
        <v>80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hidden="1" customHeight="1" x14ac:dyDescent="0.2">
      <c r="A132" s="4" t="s">
        <v>182</v>
      </c>
      <c r="B132" s="1" t="s">
        <v>80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hidden="1" customHeight="1" x14ac:dyDescent="0.2">
      <c r="A133" s="4" t="s">
        <v>183</v>
      </c>
      <c r="B133" s="1" t="s">
        <v>22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hidden="1" customHeight="1" x14ac:dyDescent="0.2">
      <c r="A134" s="4" t="s">
        <v>184</v>
      </c>
      <c r="B134" s="1" t="s">
        <v>10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hidden="1" customHeight="1" x14ac:dyDescent="0.2">
      <c r="A135" s="4" t="s">
        <v>185</v>
      </c>
      <c r="B135" s="1" t="s">
        <v>49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hidden="1" customHeight="1" x14ac:dyDescent="0.2">
      <c r="A136" s="4" t="s">
        <v>186</v>
      </c>
      <c r="B136" s="1" t="s">
        <v>10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hidden="1" customHeight="1" x14ac:dyDescent="0.2">
      <c r="A137" s="4" t="s">
        <v>187</v>
      </c>
      <c r="B137" s="1" t="s">
        <v>65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hidden="1" customHeight="1" x14ac:dyDescent="0.2">
      <c r="A138" s="4" t="s">
        <v>188</v>
      </c>
      <c r="B138" s="1" t="s">
        <v>10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hidden="1" customHeight="1" x14ac:dyDescent="0.2">
      <c r="A139" s="4" t="s">
        <v>189</v>
      </c>
      <c r="B139" s="1" t="s">
        <v>3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hidden="1" customHeight="1" x14ac:dyDescent="0.2">
      <c r="A140" s="4" t="s">
        <v>191</v>
      </c>
      <c r="B140" s="1" t="s">
        <v>34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hidden="1" customHeight="1" x14ac:dyDescent="0.2">
      <c r="A141" s="4" t="s">
        <v>192</v>
      </c>
      <c r="B141" s="1" t="s">
        <v>49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hidden="1" customHeight="1" x14ac:dyDescent="0.2">
      <c r="A142" s="4" t="s">
        <v>193</v>
      </c>
      <c r="B142" s="1" t="s">
        <v>3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hidden="1" customHeight="1" x14ac:dyDescent="0.2">
      <c r="A143" s="4" t="s">
        <v>194</v>
      </c>
      <c r="B143" s="1" t="s">
        <v>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hidden="1" customHeight="1" x14ac:dyDescent="0.2">
      <c r="A144" s="4" t="s">
        <v>195</v>
      </c>
      <c r="B144" s="1" t="s">
        <v>3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hidden="1" customHeight="1" x14ac:dyDescent="0.2">
      <c r="A145" s="4" t="s">
        <v>196</v>
      </c>
      <c r="B145" s="1" t="s">
        <v>34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hidden="1" customHeight="1" x14ac:dyDescent="0.2">
      <c r="A146" s="4" t="s">
        <v>197</v>
      </c>
      <c r="B146" s="1" t="s">
        <v>10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hidden="1" customHeight="1" x14ac:dyDescent="0.2">
      <c r="A147" s="4" t="s">
        <v>198</v>
      </c>
      <c r="B147" s="1" t="s">
        <v>10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hidden="1" customHeight="1" x14ac:dyDescent="0.2">
      <c r="A148" s="4" t="s">
        <v>199</v>
      </c>
      <c r="B148" s="1" t="s">
        <v>65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hidden="1" customHeight="1" x14ac:dyDescent="0.2">
      <c r="A149" s="4" t="s">
        <v>200</v>
      </c>
      <c r="B149" s="1" t="s">
        <v>3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hidden="1" customHeight="1" x14ac:dyDescent="0.2">
      <c r="A150" s="4" t="s">
        <v>202</v>
      </c>
      <c r="B150" s="1" t="s">
        <v>49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hidden="1" customHeight="1" x14ac:dyDescent="0.2">
      <c r="A151" s="4" t="s">
        <v>203</v>
      </c>
      <c r="B151" s="1" t="s">
        <v>80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hidden="1" customHeight="1" x14ac:dyDescent="0.2">
      <c r="A152" s="4" t="s">
        <v>204</v>
      </c>
      <c r="B152" s="1" t="s">
        <v>3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hidden="1" customHeight="1" x14ac:dyDescent="0.2">
      <c r="A153" s="4" t="s">
        <v>205</v>
      </c>
      <c r="B153" s="1" t="s">
        <v>3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hidden="1" customHeight="1" x14ac:dyDescent="0.2">
      <c r="A154" s="4" t="s">
        <v>206</v>
      </c>
      <c r="B154" s="1" t="s">
        <v>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hidden="1" customHeight="1" x14ac:dyDescent="0.2">
      <c r="A155" s="4" t="s">
        <v>207</v>
      </c>
      <c r="B155" s="1" t="s">
        <v>10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hidden="1" customHeight="1" x14ac:dyDescent="0.2">
      <c r="A156" s="4" t="s">
        <v>208</v>
      </c>
      <c r="B156" s="1" t="s">
        <v>3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hidden="1" customHeight="1" x14ac:dyDescent="0.2">
      <c r="A157" s="4" t="s">
        <v>209</v>
      </c>
      <c r="B157" s="1" t="s">
        <v>49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hidden="1" customHeight="1" x14ac:dyDescent="0.2">
      <c r="A158" s="4" t="s">
        <v>210</v>
      </c>
      <c r="B158" s="1" t="s">
        <v>10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hidden="1" customHeight="1" x14ac:dyDescent="0.2">
      <c r="A159" s="4" t="s">
        <v>211</v>
      </c>
      <c r="B159" s="1" t="s">
        <v>80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hidden="1" customHeight="1" x14ac:dyDescent="0.2">
      <c r="A160" s="4" t="s">
        <v>212</v>
      </c>
      <c r="B160" s="1" t="s">
        <v>10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hidden="1" customHeight="1" x14ac:dyDescent="0.2">
      <c r="A161" s="4" t="s">
        <v>213</v>
      </c>
      <c r="B161" s="1" t="s">
        <v>80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hidden="1" customHeight="1" x14ac:dyDescent="0.2">
      <c r="A162" s="4" t="s">
        <v>214</v>
      </c>
      <c r="B162" s="1" t="s">
        <v>3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hidden="1" customHeight="1" x14ac:dyDescent="0.2">
      <c r="A163" s="4" t="s">
        <v>215</v>
      </c>
      <c r="B163" s="1" t="s">
        <v>49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hidden="1" customHeight="1" x14ac:dyDescent="0.2">
      <c r="A164" s="4" t="s">
        <v>216</v>
      </c>
      <c r="B164" s="1" t="s">
        <v>22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hidden="1" customHeight="1" x14ac:dyDescent="0.2">
      <c r="A165" s="4" t="s">
        <v>217</v>
      </c>
      <c r="B165" s="1" t="s">
        <v>80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hidden="1" customHeight="1" x14ac:dyDescent="0.2">
      <c r="A166" s="4" t="s">
        <v>218</v>
      </c>
      <c r="B166" s="1" t="s">
        <v>10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hidden="1" customHeight="1" x14ac:dyDescent="0.2">
      <c r="A167" s="4" t="s">
        <v>219</v>
      </c>
      <c r="B167" s="1" t="s">
        <v>65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hidden="1" customHeight="1" x14ac:dyDescent="0.2">
      <c r="A168" s="4" t="s">
        <v>220</v>
      </c>
      <c r="B168" s="1" t="s">
        <v>3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hidden="1" customHeight="1" x14ac:dyDescent="0.2">
      <c r="A169" s="4" t="s">
        <v>221</v>
      </c>
      <c r="B169" s="1" t="s">
        <v>3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hidden="1" customHeight="1" x14ac:dyDescent="0.2">
      <c r="A170" s="4" t="s">
        <v>222</v>
      </c>
      <c r="B170" s="1" t="s">
        <v>10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hidden="1" customHeight="1" x14ac:dyDescent="0.2">
      <c r="A171" s="4" t="s">
        <v>223</v>
      </c>
      <c r="B171" s="1" t="s">
        <v>22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hidden="1" customHeight="1" x14ac:dyDescent="0.2">
      <c r="A172" s="4" t="s">
        <v>224</v>
      </c>
      <c r="B172" s="1" t="s">
        <v>10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hidden="1" customHeight="1" x14ac:dyDescent="0.2">
      <c r="A173" s="4" t="s">
        <v>225</v>
      </c>
      <c r="B173" s="1" t="s">
        <v>10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hidden="1" customHeight="1" x14ac:dyDescent="0.2">
      <c r="A174" s="4" t="s">
        <v>226</v>
      </c>
      <c r="B174" s="1" t="s">
        <v>34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hidden="1" customHeight="1" x14ac:dyDescent="0.2">
      <c r="A175" s="4" t="s">
        <v>227</v>
      </c>
      <c r="B175" s="1" t="s">
        <v>80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hidden="1" customHeight="1" x14ac:dyDescent="0.2">
      <c r="A176" s="4" t="s">
        <v>228</v>
      </c>
      <c r="B176" s="1" t="s">
        <v>34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hidden="1" customHeight="1" x14ac:dyDescent="0.2">
      <c r="A177" s="4" t="s">
        <v>229</v>
      </c>
      <c r="B177" s="1" t="s">
        <v>34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hidden="1" customHeight="1" x14ac:dyDescent="0.2">
      <c r="A178" s="4" t="s">
        <v>230</v>
      </c>
      <c r="B178" s="1" t="s">
        <v>10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hidden="1" customHeight="1" x14ac:dyDescent="0.2">
      <c r="A179" s="4" t="s">
        <v>231</v>
      </c>
      <c r="B179" s="1" t="s">
        <v>10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hidden="1" customHeight="1" x14ac:dyDescent="0.2">
      <c r="A180" s="4" t="s">
        <v>232</v>
      </c>
      <c r="B180" s="1" t="s">
        <v>65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hidden="1" customHeight="1" x14ac:dyDescent="0.2">
      <c r="A181" s="4" t="s">
        <v>233</v>
      </c>
      <c r="B181" s="1" t="s">
        <v>80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hidden="1" customHeight="1" x14ac:dyDescent="0.2">
      <c r="A182" s="4" t="s">
        <v>234</v>
      </c>
      <c r="B182" s="1" t="s">
        <v>22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hidden="1" customHeight="1" x14ac:dyDescent="0.2">
      <c r="A183" s="4" t="s">
        <v>235</v>
      </c>
      <c r="B183" s="1" t="s">
        <v>34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hidden="1" customHeight="1" x14ac:dyDescent="0.2">
      <c r="A184" s="4" t="s">
        <v>236</v>
      </c>
      <c r="B184" s="1" t="s">
        <v>22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hidden="1" customHeight="1" x14ac:dyDescent="0.2">
      <c r="A185" s="4" t="s">
        <v>237</v>
      </c>
      <c r="B185" s="1" t="s">
        <v>49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hidden="1" customHeight="1" x14ac:dyDescent="0.2">
      <c r="A186" s="4" t="s">
        <v>239</v>
      </c>
      <c r="B186" s="1" t="s">
        <v>49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hidden="1" customHeight="1" x14ac:dyDescent="0.2">
      <c r="A187" s="4" t="s">
        <v>240</v>
      </c>
      <c r="B187" s="1" t="s">
        <v>22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hidden="1" customHeight="1" x14ac:dyDescent="0.2">
      <c r="A188" s="4" t="s">
        <v>241</v>
      </c>
      <c r="B188" s="1" t="s">
        <v>3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hidden="1" customHeight="1" x14ac:dyDescent="0.2">
      <c r="A189" s="4" t="s">
        <v>242</v>
      </c>
      <c r="B189" s="1" t="s">
        <v>10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hidden="1" customHeight="1" x14ac:dyDescent="0.2">
      <c r="A190" s="4" t="s">
        <v>243</v>
      </c>
      <c r="B190" s="1" t="s">
        <v>3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hidden="1" customHeight="1" x14ac:dyDescent="0.2">
      <c r="A191" s="4" t="s">
        <v>244</v>
      </c>
      <c r="B191" s="1" t="s">
        <v>80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hidden="1" customHeight="1" x14ac:dyDescent="0.2">
      <c r="A192" s="4" t="s">
        <v>245</v>
      </c>
      <c r="B192" s="1" t="s">
        <v>3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hidden="1" customHeight="1" x14ac:dyDescent="0.2">
      <c r="A193" s="4" t="s">
        <v>246</v>
      </c>
      <c r="B193" s="1" t="s">
        <v>65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hidden="1" customHeight="1" x14ac:dyDescent="0.2">
      <c r="A194" s="4" t="s">
        <v>247</v>
      </c>
      <c r="B194" s="1" t="s">
        <v>65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hidden="1" customHeight="1" x14ac:dyDescent="0.2">
      <c r="A195" s="4" t="s">
        <v>248</v>
      </c>
      <c r="B195" s="1" t="s">
        <v>65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hidden="1" customHeight="1" x14ac:dyDescent="0.2">
      <c r="A196" s="4" t="s">
        <v>249</v>
      </c>
      <c r="B196" s="1" t="s">
        <v>49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hidden="1" customHeight="1" x14ac:dyDescent="0.2">
      <c r="A197" s="4" t="s">
        <v>250</v>
      </c>
      <c r="B197" s="1" t="s">
        <v>3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hidden="1" customHeight="1" x14ac:dyDescent="0.2">
      <c r="A198" s="4" t="s">
        <v>252</v>
      </c>
      <c r="B198" s="1" t="s">
        <v>22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hidden="1" customHeight="1" x14ac:dyDescent="0.2">
      <c r="A199" s="4" t="s">
        <v>253</v>
      </c>
      <c r="B199" s="1" t="s">
        <v>3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hidden="1" customHeight="1" x14ac:dyDescent="0.2">
      <c r="A200" s="4" t="s">
        <v>254</v>
      </c>
      <c r="B200" s="1" t="s">
        <v>80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hidden="1" customHeight="1" x14ac:dyDescent="0.2">
      <c r="A201" s="4" t="s">
        <v>255</v>
      </c>
      <c r="B201" s="1" t="s">
        <v>80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hidden="1" customHeight="1" x14ac:dyDescent="0.2">
      <c r="A202" s="4" t="s">
        <v>256</v>
      </c>
      <c r="B202" s="1" t="s">
        <v>49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98" workbookViewId="0"/>
  </sheetViews>
  <sheetFormatPr defaultColWidth="14.42578125" defaultRowHeight="15" customHeight="1" x14ac:dyDescent="0.2"/>
  <cols>
    <col min="1" max="1" width="37.28515625" customWidth="1"/>
    <col min="2" max="11" width="9.140625" customWidth="1"/>
    <col min="12" max="26" width="8" customWidth="1"/>
  </cols>
  <sheetData>
    <row r="1" spans="1:26" ht="12.75" customHeight="1" x14ac:dyDescent="0.2">
      <c r="A1" s="2">
        <f>naziv</f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">
        <f>opstina</f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2">
        <f>katastar</f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2">
        <f>adresa</f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2">
        <f>popunio</f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2">
        <f>popuniotel</f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2">
        <f>popuniomail</f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2">
        <f>popuniodatum</f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2">
        <f>povrszemljista</f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2">
        <f>povrsobjekata</f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6">
        <f>opis</f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2">
        <f>objekat1</f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2">
        <f>objekat11</f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2">
        <f>objekat12</f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2">
        <f>objekat13</f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2">
        <f>objekat14</f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2">
        <f>objekat15</f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2">
        <f>objekat16</f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2">
        <f>objekat17</f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2" t="str">
        <f>objekat18</f>
        <v>...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2">
        <f>objekat19</f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2">
        <f>objekat110</f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2">
        <f>objekat2</f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2">
        <f>objekat21</f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2">
        <f>objekat22</f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2">
        <f>objekat23</f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2">
        <f>objekat24</f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2">
        <f>objekat25</f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2">
        <f>objekat26</f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2">
        <f>objekat27</f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2" t="str">
        <f>objekat28</f>
        <v>...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2">
        <f>objekat29</f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2">
        <f>objekat210</f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2">
        <f>objekat3</f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2">
        <f>objekat31</f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2">
        <f>objekat32</f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2">
        <f>objekat33</f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2">
        <f>objekat34</f>
        <v>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2">
        <f>objekat35</f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2">
        <f>objekat36</f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2">
        <f>objekat37</f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2" t="str">
        <f>objekat38</f>
        <v>...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2">
        <f>objekat39</f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2">
        <f>objekat310</f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2">
        <f>objekat4</f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2">
        <f>objekat41</f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2">
        <f>objekat42</f>
        <v>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2">
        <f>objekat43</f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2">
        <f>objekat44</f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2">
        <f>objekat45</f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2">
        <f>objekat46</f>
        <v>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2">
        <f>objekat47</f>
        <v>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2" t="str">
        <f>objekat48</f>
        <v>...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2">
        <f>objekat49</f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2">
        <f>objekat410</f>
        <v>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2">
        <f>objekat5</f>
        <v>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2">
        <f>objekat51</f>
        <v>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2">
        <f>objekat52</f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2">
        <f>objekat53</f>
        <v>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2">
        <f>objekat54</f>
        <v>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2">
        <f>objekat55</f>
        <v>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2">
        <f>objekat56</f>
        <v>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2">
        <f>objekat57</f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2" t="str">
        <f>objekat58</f>
        <v>...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2">
        <f>objekat59</f>
        <v>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2">
        <f>objekat510</f>
        <v>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2">
        <f>objekat6</f>
        <v>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2">
        <f>objekat61</f>
        <v>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2">
        <f>objekat62</f>
        <v>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2">
        <f>objekat63</f>
        <v>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2">
        <f>objekat64</f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2">
        <f>objekat65</f>
        <v>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2">
        <f>objekat66</f>
        <v>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2">
        <f>objekat67</f>
        <v>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2" t="str">
        <f>objekat68</f>
        <v>...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2">
        <f>objekat69</f>
        <v>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2">
        <f>objekat610</f>
        <v>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2">
        <f>objekat7</f>
        <v>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2">
        <f>objekat71</f>
        <v>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2">
        <f>objekat72</f>
        <v>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2">
        <f>objekat73</f>
        <v>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2">
        <f>objekat74</f>
        <v>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2">
        <f>objekat75</f>
        <v>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2">
        <f>objekat76</f>
        <v>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2">
        <f>objekat77</f>
        <v>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2" t="str">
        <f>objekat78</f>
        <v>...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2">
        <f>objekat79</f>
        <v>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2">
        <f>objekat710</f>
        <v>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2">
        <f>objekat8</f>
        <v>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2">
        <f>objekat81</f>
        <v>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2">
        <f>objekat82</f>
        <v>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2">
        <f>objekat83</f>
        <v>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2">
        <f>objekat84</f>
        <v>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2">
        <f>objekat85</f>
        <v>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2">
        <f>objekat86</f>
        <v>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2">
        <f>objekat87</f>
        <v>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2" t="str">
        <f>objekat88</f>
        <v>...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2">
        <f>objekat89</f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2">
        <f>objekat810</f>
        <v>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2">
        <f>objekat9</f>
        <v>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2">
        <f>objekat91</f>
        <v>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2">
        <f>objekat92</f>
        <v>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2">
        <f>objekat93</f>
        <v>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2">
        <f>objekat94</f>
        <v>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2">
        <f>objekat95</f>
        <v>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2">
        <f>objekat96</f>
        <v>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2">
        <f>objekat97</f>
        <v>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2" t="str">
        <f>objekat98</f>
        <v>...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2">
        <f>objekat99</f>
        <v>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2">
        <f>objekat910</f>
        <v>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2">
        <f>objekat10</f>
        <v>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2">
        <f>objekat101</f>
        <v>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2">
        <f>objekat102</f>
        <v>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2">
        <f>objekat103</f>
        <v>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2">
        <f>objekat104</f>
        <v>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2">
        <f>objekat105</f>
        <v>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2">
        <f>objekat106</f>
        <v>0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2">
        <f>objekat107</f>
        <v>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2" t="str">
        <f>objekat108</f>
        <v>...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2">
        <f>objekat109</f>
        <v>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2">
        <f>objekat1010</f>
        <v>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2">
        <f>vlaspriv</f>
        <v>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2">
        <f>vlasdrz</f>
        <v>0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2">
        <f>vlasost</f>
        <v>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2">
        <f>vlasvrst</f>
        <v>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2">
        <f>prenosoblik</f>
        <v>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2">
        <f>cena</f>
        <v>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2">
        <f>prenosnap</f>
        <v>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2">
        <f>prenostip</f>
        <v>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2">
        <f>vlasnik</f>
        <v>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2">
        <f>procenatvlas</f>
        <v>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2">
        <f>vlasnikadresa</f>
        <v>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2">
        <f>vlasnikime</f>
        <v>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2">
        <f>vlasniktelefon</f>
        <v>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2">
        <f>vlasnikfax</f>
        <v>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2">
        <f>vlasnikmail</f>
        <v>0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2">
        <f>vlasnikweb</f>
        <v>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2">
        <f>vlasnici1</f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2">
        <f>vlasnici12</f>
        <v>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2">
        <f>vlasnici13</f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2">
        <f>vlasnici2</f>
        <v>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2">
        <f>vlasnici22</f>
        <v>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2">
        <f>vlasnici23</f>
        <v>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2">
        <f>vlasnici3</f>
        <v>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2">
        <f>vlasnici31</f>
        <v>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2">
        <f>vlasnici33</f>
        <v>0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2">
        <f>vlasnici4</f>
        <v>0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2">
        <f>vlasnici42</f>
        <v>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2">
        <f>vlasnici43</f>
        <v>0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2">
        <f>vlasnici5</f>
        <v>0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2">
        <f>vlasnici52</f>
        <v>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2">
        <f>vlasnici53</f>
        <v>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2">
        <f>vlasnici6</f>
        <v>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2">
        <f>vlasnici62</f>
        <v>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2">
        <f>vlasnici63</f>
        <v>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2">
        <f>namenazemljista</f>
        <v>0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2">
        <f>preteznanamena</f>
        <v>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2">
        <f>privedenonameni</f>
        <v>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2">
        <f>promenanamene</f>
        <v>0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2">
        <f>plan</f>
        <v>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2">
        <f>nazivplana</f>
        <v>0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2">
        <f>spratnost</f>
        <v>0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2">
        <f>gradjevinska</f>
        <v>0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2">
        <f>gradjevinskanap</f>
        <v>0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2">
        <f>upotrebna</f>
        <v>0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2">
        <f>upotrebnanap</f>
        <v>0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2">
        <f>registrovani</f>
        <v>0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2">
        <f>registrovanina</f>
        <v>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2">
        <f>struja</f>
        <v>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2">
        <f>struja1</f>
        <v>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2">
        <f>struja2</f>
        <v>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2">
        <f>struja3</f>
        <v>0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2">
        <f>struja4</f>
        <v>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2">
        <f>struja5</f>
        <v>0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2">
        <f>struja6</f>
        <v>0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2">
        <f>voda</f>
        <v>0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2">
        <f>voda1</f>
        <v>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2">
        <f>voda2</f>
        <v>0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2">
        <f>voda3</f>
        <v>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2">
        <f>vazduh</f>
        <v>0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2">
        <f>vazduh1</f>
        <v>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2">
        <f>vazduh2</f>
        <v>0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2">
        <f>gas</f>
        <v>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2">
        <f t="shared" ref="A184:A186" si="0">GAS1</f>
        <v>0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2">
        <f t="shared" si="0"/>
        <v>0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2">
        <f t="shared" si="0"/>
        <v>0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2">
        <f>grejanje</f>
        <v>0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2">
        <f>grejanje1</f>
        <v>0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2">
        <f>grejanje2</f>
        <v>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2">
        <f>internet</f>
        <v>0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2">
        <f>internet2</f>
        <v>0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2">
        <f>internet3</f>
        <v>0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2">
        <f t="shared" ref="A193:A199" si="1">INF1</f>
        <v>0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2">
        <f t="shared" si="1"/>
        <v>0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2">
        <f t="shared" si="1"/>
        <v>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2">
        <f t="shared" si="1"/>
        <v>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2">
        <f t="shared" si="1"/>
        <v>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2">
        <f t="shared" si="1"/>
        <v>0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2">
        <f t="shared" si="1"/>
        <v>0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0">
        <f>stepenzauzetosti</f>
        <v>0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1">
        <f>parcela1</f>
        <v>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1">
        <f>parcela12</f>
        <v>0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0">
        <f>parcela13</f>
        <v>0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1">
        <f>parcela2</f>
        <v>0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1">
        <f>parcela22</f>
        <v>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0">
        <f>parcela23</f>
        <v>0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1">
        <f>parcela3</f>
        <v>0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1">
        <f>parcela32</f>
        <v>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0">
        <f>parcela33</f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1">
        <f>parcela4</f>
        <v>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1">
        <f>parcela42</f>
        <v>0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0">
        <f>parcela43</f>
        <v>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1">
        <f>parcela5</f>
        <v>0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1">
        <f>parcela52</f>
        <v>0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0">
        <f>parcela53</f>
        <v>0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0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217</vt:i4>
      </vt:variant>
    </vt:vector>
  </HeadingPairs>
  <TitlesOfParts>
    <vt:vector size="220" baseType="lpstr">
      <vt:lpstr>Upitnik</vt:lpstr>
      <vt:lpstr>Liste</vt:lpstr>
      <vt:lpstr>Apload</vt:lpstr>
      <vt:lpstr>adresa</vt:lpstr>
      <vt:lpstr>cena</vt:lpstr>
      <vt:lpstr>dane</vt:lpstr>
      <vt:lpstr>gas</vt:lpstr>
      <vt:lpstr>gradjevinska</vt:lpstr>
      <vt:lpstr>gradjevinskanap</vt:lpstr>
      <vt:lpstr>grejanje</vt:lpstr>
      <vt:lpstr>grejanje1</vt:lpstr>
      <vt:lpstr>grejanje2</vt:lpstr>
      <vt:lpstr>industry</vt:lpstr>
      <vt:lpstr>internet</vt:lpstr>
      <vt:lpstr>internet2</vt:lpstr>
      <vt:lpstr>internet3</vt:lpstr>
      <vt:lpstr>katastar</vt:lpstr>
      <vt:lpstr>koriscenje</vt:lpstr>
      <vt:lpstr>Municipalities</vt:lpstr>
      <vt:lpstr>Municipalitiesž</vt:lpstr>
      <vt:lpstr>namena</vt:lpstr>
      <vt:lpstr>namenazemljista</vt:lpstr>
      <vt:lpstr>naziv</vt:lpstr>
      <vt:lpstr>nazivplana</vt:lpstr>
      <vt:lpstr>objekat1</vt:lpstr>
      <vt:lpstr>objekat10</vt:lpstr>
      <vt:lpstr>objekat101</vt:lpstr>
      <vt:lpstr>objekat1010</vt:lpstr>
      <vt:lpstr>objekat102</vt:lpstr>
      <vt:lpstr>objekat103</vt:lpstr>
      <vt:lpstr>objekat104</vt:lpstr>
      <vt:lpstr>objekat105</vt:lpstr>
      <vt:lpstr>objekat106</vt:lpstr>
      <vt:lpstr>objekat107</vt:lpstr>
      <vt:lpstr>objekat108</vt:lpstr>
      <vt:lpstr>objekat109</vt:lpstr>
      <vt:lpstr>objekat11</vt:lpstr>
      <vt:lpstr>objekat110</vt:lpstr>
      <vt:lpstr>objekat12</vt:lpstr>
      <vt:lpstr>objekat13</vt:lpstr>
      <vt:lpstr>objekat14</vt:lpstr>
      <vt:lpstr>objekat15</vt:lpstr>
      <vt:lpstr>objekat16</vt:lpstr>
      <vt:lpstr>objekat17</vt:lpstr>
      <vt:lpstr>objekat18</vt:lpstr>
      <vt:lpstr>objekat19</vt:lpstr>
      <vt:lpstr>objekat2</vt:lpstr>
      <vt:lpstr>objekat21</vt:lpstr>
      <vt:lpstr>objekat210</vt:lpstr>
      <vt:lpstr>objekat22</vt:lpstr>
      <vt:lpstr>objekat23</vt:lpstr>
      <vt:lpstr>objekat24</vt:lpstr>
      <vt:lpstr>objekat25</vt:lpstr>
      <vt:lpstr>objekat26</vt:lpstr>
      <vt:lpstr>objekat27</vt:lpstr>
      <vt:lpstr>objekat28</vt:lpstr>
      <vt:lpstr>objekat29</vt:lpstr>
      <vt:lpstr>objekat3</vt:lpstr>
      <vt:lpstr>objekat31</vt:lpstr>
      <vt:lpstr>objekat310</vt:lpstr>
      <vt:lpstr>objekat32</vt:lpstr>
      <vt:lpstr>objekat33</vt:lpstr>
      <vt:lpstr>objekat34</vt:lpstr>
      <vt:lpstr>objekat35</vt:lpstr>
      <vt:lpstr>objekat36</vt:lpstr>
      <vt:lpstr>objekat37</vt:lpstr>
      <vt:lpstr>objekat38</vt:lpstr>
      <vt:lpstr>objekat39</vt:lpstr>
      <vt:lpstr>objekat4</vt:lpstr>
      <vt:lpstr>objekat41</vt:lpstr>
      <vt:lpstr>objekat410</vt:lpstr>
      <vt:lpstr>objekat42</vt:lpstr>
      <vt:lpstr>objekat43</vt:lpstr>
      <vt:lpstr>objekat44</vt:lpstr>
      <vt:lpstr>objekat45</vt:lpstr>
      <vt:lpstr>objekat46</vt:lpstr>
      <vt:lpstr>objekat47</vt:lpstr>
      <vt:lpstr>objekat48</vt:lpstr>
      <vt:lpstr>objekat49</vt:lpstr>
      <vt:lpstr>objekat5</vt:lpstr>
      <vt:lpstr>objekat51</vt:lpstr>
      <vt:lpstr>objekat510</vt:lpstr>
      <vt:lpstr>objekat52</vt:lpstr>
      <vt:lpstr>objekat53</vt:lpstr>
      <vt:lpstr>objekat54</vt:lpstr>
      <vt:lpstr>objekat55</vt:lpstr>
      <vt:lpstr>objekat56</vt:lpstr>
      <vt:lpstr>objekat57</vt:lpstr>
      <vt:lpstr>objekat58</vt:lpstr>
      <vt:lpstr>objekat59</vt:lpstr>
      <vt:lpstr>objekat6</vt:lpstr>
      <vt:lpstr>objekat61</vt:lpstr>
      <vt:lpstr>objekat610</vt:lpstr>
      <vt:lpstr>objekat62</vt:lpstr>
      <vt:lpstr>objekat63</vt:lpstr>
      <vt:lpstr>objekat64</vt:lpstr>
      <vt:lpstr>objekat65</vt:lpstr>
      <vt:lpstr>objekat66</vt:lpstr>
      <vt:lpstr>objekat67</vt:lpstr>
      <vt:lpstr>objekat68</vt:lpstr>
      <vt:lpstr>objekat69</vt:lpstr>
      <vt:lpstr>objekat7</vt:lpstr>
      <vt:lpstr>objekat71</vt:lpstr>
      <vt:lpstr>objekat710</vt:lpstr>
      <vt:lpstr>objekat72</vt:lpstr>
      <vt:lpstr>objekat73</vt:lpstr>
      <vt:lpstr>objekat74</vt:lpstr>
      <vt:lpstr>objekat75</vt:lpstr>
      <vt:lpstr>objekat76</vt:lpstr>
      <vt:lpstr>objekat77</vt:lpstr>
      <vt:lpstr>objekat78</vt:lpstr>
      <vt:lpstr>objekat79</vt:lpstr>
      <vt:lpstr>objekat8</vt:lpstr>
      <vt:lpstr>objekat81</vt:lpstr>
      <vt:lpstr>objekat810</vt:lpstr>
      <vt:lpstr>objekat82</vt:lpstr>
      <vt:lpstr>objekat83</vt:lpstr>
      <vt:lpstr>objekat84</vt:lpstr>
      <vt:lpstr>objekat85</vt:lpstr>
      <vt:lpstr>objekat86</vt:lpstr>
      <vt:lpstr>objekat87</vt:lpstr>
      <vt:lpstr>objekat88</vt:lpstr>
      <vt:lpstr>objekat89</vt:lpstr>
      <vt:lpstr>objekat9</vt:lpstr>
      <vt:lpstr>objekat91</vt:lpstr>
      <vt:lpstr>objekat910</vt:lpstr>
      <vt:lpstr>objekat92</vt:lpstr>
      <vt:lpstr>objekat93</vt:lpstr>
      <vt:lpstr>objekat94</vt:lpstr>
      <vt:lpstr>objekat95</vt:lpstr>
      <vt:lpstr>objekat96</vt:lpstr>
      <vt:lpstr>objekat97</vt:lpstr>
      <vt:lpstr>objekat98</vt:lpstr>
      <vt:lpstr>objekat99</vt:lpstr>
      <vt:lpstr>opis</vt:lpstr>
      <vt:lpstr>opsti1</vt:lpstr>
      <vt:lpstr>opstina</vt:lpstr>
      <vt:lpstr>Opstine</vt:lpstr>
      <vt:lpstr>parcela1</vt:lpstr>
      <vt:lpstr>parcela12</vt:lpstr>
      <vt:lpstr>parcela13</vt:lpstr>
      <vt:lpstr>parcela2</vt:lpstr>
      <vt:lpstr>parcela22</vt:lpstr>
      <vt:lpstr>parcela23</vt:lpstr>
      <vt:lpstr>parcela3</vt:lpstr>
      <vt:lpstr>parcela32</vt:lpstr>
      <vt:lpstr>parcela33</vt:lpstr>
      <vt:lpstr>parcela4</vt:lpstr>
      <vt:lpstr>parcela42</vt:lpstr>
      <vt:lpstr>parcela43</vt:lpstr>
      <vt:lpstr>parcela5</vt:lpstr>
      <vt:lpstr>parcela52</vt:lpstr>
      <vt:lpstr>parcela53</vt:lpstr>
      <vt:lpstr>plan</vt:lpstr>
      <vt:lpstr>popunio</vt:lpstr>
      <vt:lpstr>popuniodatum</vt:lpstr>
      <vt:lpstr>popuniomail</vt:lpstr>
      <vt:lpstr>popuniotel</vt:lpstr>
      <vt:lpstr>povrsobjekata</vt:lpstr>
      <vt:lpstr>povrszemljista</vt:lpstr>
      <vt:lpstr>prenos</vt:lpstr>
      <vt:lpstr>prenosnap</vt:lpstr>
      <vt:lpstr>prenosoblik</vt:lpstr>
      <vt:lpstr>prenostip</vt:lpstr>
      <vt:lpstr>preteznanamena</vt:lpstr>
      <vt:lpstr>privedenonameni</vt:lpstr>
      <vt:lpstr>procenatvlas</vt:lpstr>
      <vt:lpstr>promenanamene</vt:lpstr>
      <vt:lpstr>registrovani</vt:lpstr>
      <vt:lpstr>registrovanina</vt:lpstr>
      <vt:lpstr>registrovaninap</vt:lpstr>
      <vt:lpstr>spratnost</vt:lpstr>
      <vt:lpstr>stepenzauzetosti</vt:lpstr>
      <vt:lpstr>struja</vt:lpstr>
      <vt:lpstr>struja1</vt:lpstr>
      <vt:lpstr>struja2</vt:lpstr>
      <vt:lpstr>struja3</vt:lpstr>
      <vt:lpstr>struja4</vt:lpstr>
      <vt:lpstr>struja5</vt:lpstr>
      <vt:lpstr>struja6</vt:lpstr>
      <vt:lpstr>tipinvesticije</vt:lpstr>
      <vt:lpstr>upotrebna</vt:lpstr>
      <vt:lpstr>upotrebnanap</vt:lpstr>
      <vt:lpstr>vazduh</vt:lpstr>
      <vt:lpstr>vazduh1</vt:lpstr>
      <vt:lpstr>vazduh2</vt:lpstr>
      <vt:lpstr>vlasdrz</vt:lpstr>
      <vt:lpstr>vlasnici1</vt:lpstr>
      <vt:lpstr>vlasnici12</vt:lpstr>
      <vt:lpstr>vlasnici13</vt:lpstr>
      <vt:lpstr>vlasnici2</vt:lpstr>
      <vt:lpstr>vlasnici22</vt:lpstr>
      <vt:lpstr>vlasnici23</vt:lpstr>
      <vt:lpstr>vlasnici3</vt:lpstr>
      <vt:lpstr>vlasnici31</vt:lpstr>
      <vt:lpstr>vlasnici32</vt:lpstr>
      <vt:lpstr>vlasnici33</vt:lpstr>
      <vt:lpstr>vlasnici4</vt:lpstr>
      <vt:lpstr>vlasnici42</vt:lpstr>
      <vt:lpstr>vlasnici43</vt:lpstr>
      <vt:lpstr>vlasnici5</vt:lpstr>
      <vt:lpstr>vlasnici52</vt:lpstr>
      <vt:lpstr>vlasnici53</vt:lpstr>
      <vt:lpstr>vlasnici6</vt:lpstr>
      <vt:lpstr>vlasnici62</vt:lpstr>
      <vt:lpstr>vlasnici63</vt:lpstr>
      <vt:lpstr>vlasnik</vt:lpstr>
      <vt:lpstr>vlasnikadresa</vt:lpstr>
      <vt:lpstr>vlasnikfax</vt:lpstr>
      <vt:lpstr>vlasnikime</vt:lpstr>
      <vt:lpstr>vlasnikmail</vt:lpstr>
      <vt:lpstr>vlasniktelefon</vt:lpstr>
      <vt:lpstr>vlasnikweb</vt:lpstr>
      <vt:lpstr>vlasost</vt:lpstr>
      <vt:lpstr>vlaspriv</vt:lpstr>
      <vt:lpstr>vlasvrst</vt:lpstr>
      <vt:lpstr>voda</vt:lpstr>
      <vt:lpstr>voda1</vt:lpstr>
      <vt:lpstr>voda2</vt:lpstr>
      <vt:lpstr>voda3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Ана</cp:lastModifiedBy>
  <dcterms:created xsi:type="dcterms:W3CDTF">2017-07-14T07:35:42Z</dcterms:created>
  <dcterms:modified xsi:type="dcterms:W3CDTF">2017-08-01T08:27:17Z</dcterms:modified>
</cp:coreProperties>
</file>